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pirko\Desktop\"/>
    </mc:Choice>
  </mc:AlternateContent>
  <bookViews>
    <workbookView xWindow="240" yWindow="75" windowWidth="21075" windowHeight="8160" activeTab="1"/>
  </bookViews>
  <sheets>
    <sheet name="Query Content" sheetId="2" r:id="rId1"/>
    <sheet name="Content Data" sheetId="1" r:id="rId2"/>
    <sheet name="Sheet3" sheetId="3" r:id="rId3"/>
  </sheets>
  <definedNames>
    <definedName name="_xlnm._FilterDatabase" localSheetId="1" hidden="1">'Content Data'!$A$10:$AZ$27</definedName>
    <definedName name="ExternalData_1" localSheetId="0" hidden="1">'Query Content'!$O$3:$O$7</definedName>
    <definedName name="ExternalData_2" localSheetId="0" hidden="1">'Query Content'!$P$3:$P$9</definedName>
    <definedName name="Raw_Data">Table1[#All]</definedName>
    <definedName name="Video_Table">Table1[#All]</definedName>
  </definedNames>
  <calcPr calcId="152511"/>
</workbook>
</file>

<file path=xl/calcChain.xml><?xml version="1.0" encoding="utf-8"?>
<calcChain xmlns="http://schemas.openxmlformats.org/spreadsheetml/2006/main">
  <c r="E3" i="2" l="1"/>
  <c r="E4" i="2"/>
  <c r="G111" i="2"/>
  <c r="F111" i="2"/>
  <c r="E111" i="2"/>
  <c r="D111" i="2"/>
  <c r="C111" i="2"/>
  <c r="B111" i="2"/>
  <c r="G110" i="2"/>
  <c r="F110" i="2"/>
  <c r="E110" i="2"/>
  <c r="D110" i="2"/>
  <c r="C110" i="2"/>
  <c r="B110" i="2"/>
  <c r="G109" i="2"/>
  <c r="F109" i="2"/>
  <c r="E109" i="2"/>
  <c r="D109" i="2"/>
  <c r="C109" i="2"/>
  <c r="B109" i="2"/>
  <c r="G108" i="2"/>
  <c r="F108" i="2"/>
  <c r="E108" i="2"/>
  <c r="D108" i="2"/>
  <c r="C108" i="2"/>
  <c r="B108" i="2"/>
  <c r="G107" i="2"/>
  <c r="F107" i="2"/>
  <c r="E107" i="2"/>
  <c r="D107" i="2"/>
  <c r="C107" i="2"/>
  <c r="B107" i="2"/>
  <c r="G106" i="2"/>
  <c r="F106" i="2"/>
  <c r="E106" i="2"/>
  <c r="D106" i="2"/>
  <c r="C106" i="2"/>
  <c r="B106" i="2"/>
  <c r="G105" i="2"/>
  <c r="F105" i="2"/>
  <c r="E105" i="2"/>
  <c r="D105" i="2"/>
  <c r="C105" i="2"/>
  <c r="B105" i="2"/>
  <c r="G104" i="2"/>
  <c r="F104" i="2"/>
  <c r="E104" i="2"/>
  <c r="D104" i="2"/>
  <c r="C104" i="2"/>
  <c r="B104" i="2"/>
  <c r="G103" i="2"/>
  <c r="F103" i="2"/>
  <c r="E103" i="2"/>
  <c r="D103" i="2"/>
  <c r="C103" i="2"/>
  <c r="B103" i="2"/>
  <c r="G102" i="2"/>
  <c r="F102" i="2"/>
  <c r="E102" i="2"/>
  <c r="D102" i="2"/>
  <c r="C102" i="2"/>
  <c r="B102" i="2"/>
  <c r="G101" i="2"/>
  <c r="F101" i="2"/>
  <c r="E101" i="2"/>
  <c r="D101" i="2"/>
  <c r="C101" i="2"/>
  <c r="B101" i="2"/>
  <c r="G100" i="2"/>
  <c r="F100" i="2"/>
  <c r="E100" i="2"/>
  <c r="D100" i="2"/>
  <c r="C100" i="2"/>
  <c r="B100" i="2"/>
  <c r="G99" i="2"/>
  <c r="F99" i="2"/>
  <c r="E99" i="2"/>
  <c r="D99" i="2"/>
  <c r="C99" i="2"/>
  <c r="B99" i="2"/>
  <c r="G98" i="2"/>
  <c r="F98" i="2"/>
  <c r="E98" i="2"/>
  <c r="D98" i="2"/>
  <c r="C98" i="2"/>
  <c r="B98" i="2"/>
  <c r="G97" i="2"/>
  <c r="F97" i="2"/>
  <c r="E97" i="2"/>
  <c r="D97" i="2"/>
  <c r="C97" i="2"/>
  <c r="B97" i="2"/>
  <c r="G96" i="2"/>
  <c r="F96" i="2"/>
  <c r="E96" i="2"/>
  <c r="D96" i="2"/>
  <c r="C96" i="2"/>
  <c r="B96" i="2"/>
  <c r="G95" i="2"/>
  <c r="F95" i="2"/>
  <c r="E95" i="2"/>
  <c r="D95" i="2"/>
  <c r="C95" i="2"/>
  <c r="B95" i="2"/>
  <c r="G94" i="2"/>
  <c r="F94" i="2"/>
  <c r="E94" i="2"/>
  <c r="D94" i="2"/>
  <c r="C94" i="2"/>
  <c r="B94" i="2"/>
  <c r="G93" i="2"/>
  <c r="F93" i="2"/>
  <c r="E93" i="2"/>
  <c r="D93" i="2"/>
  <c r="C93" i="2"/>
  <c r="B93" i="2"/>
  <c r="G92" i="2"/>
  <c r="F92" i="2"/>
  <c r="E92" i="2"/>
  <c r="D92" i="2"/>
  <c r="C92" i="2"/>
  <c r="B92" i="2"/>
  <c r="G91" i="2"/>
  <c r="F91" i="2"/>
  <c r="E91" i="2"/>
  <c r="D91" i="2"/>
  <c r="C91" i="2"/>
  <c r="B91" i="2"/>
  <c r="G90" i="2"/>
  <c r="F90" i="2"/>
  <c r="E90" i="2"/>
  <c r="D90" i="2"/>
  <c r="C90" i="2"/>
  <c r="B90" i="2"/>
  <c r="G89" i="2"/>
  <c r="F89" i="2"/>
  <c r="E89" i="2"/>
  <c r="D89" i="2"/>
  <c r="C89" i="2"/>
  <c r="B89" i="2"/>
  <c r="G88" i="2"/>
  <c r="F88" i="2"/>
  <c r="E88" i="2"/>
  <c r="D88" i="2"/>
  <c r="C88" i="2"/>
  <c r="B88" i="2"/>
  <c r="G87" i="2"/>
  <c r="F87" i="2"/>
  <c r="E87" i="2"/>
  <c r="D87" i="2"/>
  <c r="C87" i="2"/>
  <c r="B87" i="2"/>
  <c r="G86" i="2"/>
  <c r="F86" i="2"/>
  <c r="E86" i="2"/>
  <c r="D86" i="2"/>
  <c r="C86" i="2"/>
  <c r="B86" i="2"/>
  <c r="G85" i="2"/>
  <c r="F85" i="2"/>
  <c r="E85" i="2"/>
  <c r="D85" i="2"/>
  <c r="C85" i="2"/>
  <c r="B85" i="2"/>
  <c r="G84" i="2"/>
  <c r="F84" i="2"/>
  <c r="E84" i="2"/>
  <c r="D84" i="2"/>
  <c r="C84" i="2"/>
  <c r="B84" i="2"/>
  <c r="G83" i="2"/>
  <c r="F83" i="2"/>
  <c r="E83" i="2"/>
  <c r="D83" i="2"/>
  <c r="C83" i="2"/>
  <c r="B83" i="2"/>
  <c r="G82" i="2"/>
  <c r="F82" i="2"/>
  <c r="E82" i="2"/>
  <c r="D82" i="2"/>
  <c r="C82" i="2"/>
  <c r="B82" i="2"/>
  <c r="G81" i="2"/>
  <c r="F81" i="2"/>
  <c r="E81" i="2"/>
  <c r="D81" i="2"/>
  <c r="C81" i="2"/>
  <c r="B81" i="2"/>
  <c r="G80" i="2"/>
  <c r="F80" i="2"/>
  <c r="E80" i="2"/>
  <c r="D80" i="2"/>
  <c r="C80" i="2"/>
  <c r="B80" i="2"/>
  <c r="G79" i="2"/>
  <c r="F79" i="2"/>
  <c r="E79" i="2"/>
  <c r="D79" i="2"/>
  <c r="C79" i="2"/>
  <c r="B79" i="2"/>
  <c r="G78" i="2"/>
  <c r="F78" i="2"/>
  <c r="E78" i="2"/>
  <c r="D78" i="2"/>
  <c r="C78" i="2"/>
  <c r="B78" i="2"/>
  <c r="G77" i="2"/>
  <c r="F77" i="2"/>
  <c r="E77" i="2"/>
  <c r="D77" i="2"/>
  <c r="C77" i="2"/>
  <c r="B77" i="2"/>
  <c r="G76" i="2"/>
  <c r="F76" i="2"/>
  <c r="E76" i="2"/>
  <c r="D76" i="2"/>
  <c r="C76" i="2"/>
  <c r="B76" i="2"/>
  <c r="G75" i="2"/>
  <c r="F75" i="2"/>
  <c r="E75" i="2"/>
  <c r="D75" i="2"/>
  <c r="C75" i="2"/>
  <c r="B75" i="2"/>
  <c r="G74" i="2"/>
  <c r="F74" i="2"/>
  <c r="E74" i="2"/>
  <c r="D74" i="2"/>
  <c r="C74" i="2"/>
  <c r="B74" i="2"/>
  <c r="G73" i="2"/>
  <c r="F73" i="2"/>
  <c r="E73" i="2"/>
  <c r="D73" i="2"/>
  <c r="C73" i="2"/>
  <c r="B73" i="2"/>
  <c r="G72" i="2"/>
  <c r="F72" i="2"/>
  <c r="E72" i="2"/>
  <c r="D72" i="2"/>
  <c r="C72" i="2"/>
  <c r="B72" i="2"/>
  <c r="G71" i="2"/>
  <c r="F71" i="2"/>
  <c r="E71" i="2"/>
  <c r="D71" i="2"/>
  <c r="C71" i="2"/>
  <c r="B71" i="2"/>
  <c r="G70" i="2"/>
  <c r="F70" i="2"/>
  <c r="E70" i="2"/>
  <c r="D70" i="2"/>
  <c r="C70" i="2"/>
  <c r="B70" i="2"/>
  <c r="G69" i="2"/>
  <c r="F69" i="2"/>
  <c r="E69" i="2"/>
  <c r="D69" i="2"/>
  <c r="C69" i="2"/>
  <c r="B69" i="2"/>
  <c r="G68" i="2"/>
  <c r="F68" i="2"/>
  <c r="E68" i="2"/>
  <c r="D68" i="2"/>
  <c r="C68" i="2"/>
  <c r="B68" i="2"/>
  <c r="G67" i="2"/>
  <c r="F67" i="2"/>
  <c r="E67" i="2"/>
  <c r="D67" i="2"/>
  <c r="C67" i="2"/>
  <c r="B67" i="2"/>
  <c r="G66" i="2"/>
  <c r="F66" i="2"/>
  <c r="E66" i="2"/>
  <c r="D66" i="2"/>
  <c r="C66" i="2"/>
  <c r="B66" i="2"/>
  <c r="G65" i="2"/>
  <c r="F65" i="2"/>
  <c r="E65" i="2"/>
  <c r="D65" i="2"/>
  <c r="C65" i="2"/>
  <c r="B65" i="2"/>
  <c r="G64" i="2"/>
  <c r="F64" i="2"/>
  <c r="E64" i="2"/>
  <c r="D64" i="2"/>
  <c r="C64" i="2"/>
  <c r="B64" i="2"/>
  <c r="G63" i="2"/>
  <c r="F63" i="2"/>
  <c r="E63" i="2"/>
  <c r="D63" i="2"/>
  <c r="C63" i="2"/>
  <c r="B63" i="2"/>
  <c r="G62" i="2"/>
  <c r="F62" i="2"/>
  <c r="E62" i="2"/>
  <c r="D62" i="2"/>
  <c r="C62" i="2"/>
  <c r="B62" i="2"/>
  <c r="G61" i="2"/>
  <c r="F61" i="2"/>
  <c r="E61" i="2"/>
  <c r="D61" i="2"/>
  <c r="C61" i="2"/>
  <c r="B61" i="2"/>
  <c r="G60" i="2"/>
  <c r="F60" i="2"/>
  <c r="E60" i="2"/>
  <c r="D60" i="2"/>
  <c r="C60" i="2"/>
  <c r="B60" i="2"/>
  <c r="G59" i="2"/>
  <c r="F59" i="2"/>
  <c r="E59" i="2"/>
  <c r="D59" i="2"/>
  <c r="C59" i="2"/>
  <c r="B59" i="2"/>
  <c r="G58" i="2"/>
  <c r="F58" i="2"/>
  <c r="E58" i="2"/>
  <c r="D58" i="2"/>
  <c r="C58" i="2"/>
  <c r="B58" i="2"/>
  <c r="G57" i="2"/>
  <c r="F57" i="2"/>
  <c r="E57" i="2"/>
  <c r="D57" i="2"/>
  <c r="C57" i="2"/>
  <c r="B57" i="2"/>
  <c r="G56" i="2"/>
  <c r="F56" i="2"/>
  <c r="E56" i="2"/>
  <c r="D56" i="2"/>
  <c r="C56" i="2"/>
  <c r="B56" i="2"/>
  <c r="G55" i="2"/>
  <c r="F55" i="2"/>
  <c r="E55" i="2"/>
  <c r="D55" i="2"/>
  <c r="C55" i="2"/>
  <c r="B55" i="2"/>
  <c r="G54" i="2"/>
  <c r="F54" i="2"/>
  <c r="E54" i="2"/>
  <c r="D54" i="2"/>
  <c r="C54" i="2"/>
  <c r="B54" i="2"/>
  <c r="G53" i="2"/>
  <c r="F53" i="2"/>
  <c r="E53" i="2"/>
  <c r="D53" i="2"/>
  <c r="C53" i="2"/>
  <c r="B53" i="2"/>
  <c r="G52" i="2"/>
  <c r="F52" i="2"/>
  <c r="E52" i="2"/>
  <c r="D52" i="2"/>
  <c r="C52" i="2"/>
  <c r="B52" i="2"/>
  <c r="G51" i="2"/>
  <c r="F51" i="2"/>
  <c r="E51" i="2"/>
  <c r="D51" i="2"/>
  <c r="C51" i="2"/>
  <c r="B51" i="2"/>
  <c r="G50" i="2"/>
  <c r="F50" i="2"/>
  <c r="E50" i="2"/>
  <c r="D50" i="2"/>
  <c r="C50" i="2"/>
  <c r="B50" i="2"/>
  <c r="G49" i="2"/>
  <c r="F49" i="2"/>
  <c r="E49" i="2"/>
  <c r="D49" i="2"/>
  <c r="C49" i="2"/>
  <c r="B49" i="2"/>
  <c r="G48" i="2"/>
  <c r="F48" i="2"/>
  <c r="E48" i="2"/>
  <c r="D48" i="2"/>
  <c r="C48" i="2"/>
  <c r="B48" i="2"/>
  <c r="G47" i="2"/>
  <c r="F47" i="2"/>
  <c r="E47" i="2"/>
  <c r="D47" i="2"/>
  <c r="C47" i="2"/>
  <c r="B47" i="2"/>
  <c r="G46" i="2"/>
  <c r="F46" i="2"/>
  <c r="E46" i="2"/>
  <c r="D46" i="2"/>
  <c r="C46" i="2"/>
  <c r="B46" i="2"/>
  <c r="G45" i="2"/>
  <c r="F45" i="2"/>
  <c r="E45" i="2"/>
  <c r="D45" i="2"/>
  <c r="C45" i="2"/>
  <c r="B45" i="2"/>
  <c r="G44" i="2"/>
  <c r="F44" i="2"/>
  <c r="E44" i="2"/>
  <c r="D44" i="2"/>
  <c r="C44" i="2"/>
  <c r="B44" i="2"/>
  <c r="G43" i="2"/>
  <c r="F43" i="2"/>
  <c r="E43" i="2"/>
  <c r="D43" i="2"/>
  <c r="C43" i="2"/>
  <c r="B43" i="2"/>
  <c r="BH22" i="1"/>
  <c r="BH17" i="1"/>
  <c r="BF22" i="1"/>
  <c r="BE22" i="1"/>
  <c r="BD22" i="1"/>
  <c r="BC22" i="1"/>
  <c r="BB22" i="1"/>
  <c r="BA22" i="1"/>
  <c r="G22" i="1"/>
  <c r="BH36" i="1"/>
  <c r="BH28" i="1"/>
  <c r="BH25" i="1"/>
  <c r="BH26" i="1"/>
  <c r="BG22" i="1" l="1"/>
  <c r="BI22" i="1" s="1"/>
  <c r="G17" i="1"/>
  <c r="BA17" i="1"/>
  <c r="BB17" i="1"/>
  <c r="BC17" i="1"/>
  <c r="BD17" i="1"/>
  <c r="BE17" i="1"/>
  <c r="BF17" i="1"/>
  <c r="G36" i="1"/>
  <c r="BA36" i="1"/>
  <c r="BB36" i="1"/>
  <c r="BC36" i="1"/>
  <c r="BD36" i="1"/>
  <c r="BE36" i="1"/>
  <c r="BF36" i="1"/>
  <c r="G28" i="1"/>
  <c r="BA28" i="1"/>
  <c r="BB28" i="1"/>
  <c r="BC28" i="1"/>
  <c r="BD28" i="1"/>
  <c r="BE28" i="1"/>
  <c r="BF28" i="1"/>
  <c r="G25" i="1"/>
  <c r="BA25" i="1"/>
  <c r="BB25" i="1"/>
  <c r="BC25" i="1"/>
  <c r="BD25" i="1"/>
  <c r="BE25" i="1"/>
  <c r="BF25" i="1"/>
  <c r="BH33" i="1"/>
  <c r="BH39" i="1"/>
  <c r="BH31" i="1"/>
  <c r="BH16" i="1"/>
  <c r="BH38" i="1"/>
  <c r="BH23" i="1"/>
  <c r="BH20" i="1"/>
  <c r="BG17" i="1" l="1"/>
  <c r="BI17" i="1" s="1"/>
  <c r="BG36" i="1"/>
  <c r="BI36" i="1" s="1"/>
  <c r="BG28" i="1"/>
  <c r="BI28" i="1" s="1"/>
  <c r="BG25" i="1"/>
  <c r="BI25" i="1" s="1"/>
  <c r="G26" i="1"/>
  <c r="BA26" i="1"/>
  <c r="BB26" i="1"/>
  <c r="BC26" i="1"/>
  <c r="BD26" i="1"/>
  <c r="BE26" i="1"/>
  <c r="BF26" i="1"/>
  <c r="G33" i="1"/>
  <c r="BA33" i="1"/>
  <c r="BB33" i="1"/>
  <c r="BC33" i="1"/>
  <c r="BD33" i="1"/>
  <c r="BE33" i="1"/>
  <c r="BF33" i="1"/>
  <c r="G39" i="1"/>
  <c r="BA39" i="1"/>
  <c r="BB39" i="1"/>
  <c r="BC39" i="1"/>
  <c r="BD39" i="1"/>
  <c r="BE39" i="1"/>
  <c r="BF39" i="1"/>
  <c r="G31" i="1"/>
  <c r="BA31" i="1"/>
  <c r="BB31" i="1"/>
  <c r="BC31" i="1"/>
  <c r="BD31" i="1"/>
  <c r="BE31" i="1"/>
  <c r="BF31" i="1"/>
  <c r="G16" i="1"/>
  <c r="BA16" i="1"/>
  <c r="BB16" i="1"/>
  <c r="BC16" i="1"/>
  <c r="BD16" i="1"/>
  <c r="BE16" i="1"/>
  <c r="BF16" i="1"/>
  <c r="G38" i="1"/>
  <c r="BA38" i="1"/>
  <c r="BB38" i="1"/>
  <c r="BC38" i="1"/>
  <c r="BD38" i="1"/>
  <c r="BE38" i="1"/>
  <c r="BF38" i="1"/>
  <c r="G23" i="1"/>
  <c r="BA23" i="1"/>
  <c r="BB23" i="1"/>
  <c r="BC23" i="1"/>
  <c r="BD23" i="1"/>
  <c r="BE23" i="1"/>
  <c r="BF23" i="1"/>
  <c r="BD37" i="1"/>
  <c r="BD29" i="1"/>
  <c r="BD34" i="1"/>
  <c r="BD40" i="1"/>
  <c r="BD24" i="1"/>
  <c r="BD15" i="1"/>
  <c r="BD13" i="1"/>
  <c r="BD12" i="1"/>
  <c r="BD41" i="1"/>
  <c r="BD32" i="1"/>
  <c r="BD19" i="1"/>
  <c r="BD14" i="1"/>
  <c r="BD30" i="1"/>
  <c r="BD35" i="1"/>
  <c r="BD11" i="1"/>
  <c r="BD27" i="1"/>
  <c r="BD42" i="1"/>
  <c r="BD21" i="1"/>
  <c r="BD18" i="1"/>
  <c r="BD20" i="1"/>
  <c r="BH37" i="1"/>
  <c r="BH29" i="1"/>
  <c r="BH34" i="1"/>
  <c r="BH40" i="1"/>
  <c r="BH24" i="1"/>
  <c r="BH15" i="1"/>
  <c r="BH13" i="1"/>
  <c r="BH12" i="1"/>
  <c r="BH41" i="1"/>
  <c r="BH32" i="1"/>
  <c r="BH19" i="1"/>
  <c r="BH14" i="1"/>
  <c r="BH30" i="1"/>
  <c r="BH35" i="1"/>
  <c r="BH11" i="1"/>
  <c r="BH27" i="1"/>
  <c r="BH42" i="1"/>
  <c r="BH21" i="1"/>
  <c r="BH18" i="1"/>
  <c r="BF37" i="1"/>
  <c r="BF29" i="1"/>
  <c r="BF34" i="1"/>
  <c r="BF40" i="1"/>
  <c r="BF24" i="1"/>
  <c r="BF15" i="1"/>
  <c r="BF13" i="1"/>
  <c r="BF12" i="1"/>
  <c r="BF41" i="1"/>
  <c r="BF32" i="1"/>
  <c r="BF19" i="1"/>
  <c r="BF14" i="1"/>
  <c r="BF30" i="1"/>
  <c r="BF35" i="1"/>
  <c r="BF11" i="1"/>
  <c r="BF27" i="1"/>
  <c r="BF42" i="1"/>
  <c r="BF21" i="1"/>
  <c r="BF18" i="1"/>
  <c r="BF20" i="1"/>
  <c r="BE37" i="1"/>
  <c r="BE29" i="1"/>
  <c r="BE34" i="1"/>
  <c r="BE40" i="1"/>
  <c r="BE24" i="1"/>
  <c r="BE15" i="1"/>
  <c r="BE13" i="1"/>
  <c r="BE12" i="1"/>
  <c r="BE41" i="1"/>
  <c r="BE32" i="1"/>
  <c r="BE19" i="1"/>
  <c r="BE14" i="1"/>
  <c r="BE30" i="1"/>
  <c r="BE35" i="1"/>
  <c r="BE11" i="1"/>
  <c r="BE27" i="1"/>
  <c r="BE42" i="1"/>
  <c r="BE21" i="1"/>
  <c r="BE18" i="1"/>
  <c r="BE20" i="1"/>
  <c r="BG26" i="1" l="1"/>
  <c r="BI26" i="1" s="1"/>
  <c r="BG33" i="1"/>
  <c r="BI33" i="1" s="1"/>
  <c r="BG39" i="1"/>
  <c r="BI39" i="1" s="1"/>
  <c r="BG31" i="1"/>
  <c r="BI31" i="1" s="1"/>
  <c r="BG16" i="1"/>
  <c r="BI16" i="1" s="1"/>
  <c r="BG38" i="1"/>
  <c r="BI38" i="1" s="1"/>
  <c r="BG23" i="1"/>
  <c r="BI23" i="1" s="1"/>
  <c r="BC37" i="1" l="1"/>
  <c r="BC29" i="1"/>
  <c r="BC34" i="1"/>
  <c r="BC40" i="1"/>
  <c r="BC24" i="1"/>
  <c r="BC15" i="1"/>
  <c r="BC13" i="1"/>
  <c r="BC12" i="1"/>
  <c r="BC41" i="1"/>
  <c r="BC32" i="1"/>
  <c r="BC19" i="1"/>
  <c r="BC14" i="1"/>
  <c r="BC30" i="1"/>
  <c r="BC35" i="1"/>
  <c r="BC11" i="1"/>
  <c r="BC27" i="1"/>
  <c r="BC42" i="1"/>
  <c r="BC21" i="1"/>
  <c r="BC18" i="1"/>
  <c r="BC20" i="1"/>
  <c r="BB37" i="1"/>
  <c r="BB29" i="1"/>
  <c r="BB34" i="1"/>
  <c r="BB40" i="1"/>
  <c r="BB24" i="1"/>
  <c r="BB15" i="1"/>
  <c r="BB13" i="1"/>
  <c r="BB12" i="1"/>
  <c r="BB41" i="1"/>
  <c r="BB32" i="1"/>
  <c r="BB19" i="1"/>
  <c r="BB14" i="1"/>
  <c r="BB30" i="1"/>
  <c r="BB35" i="1"/>
  <c r="BB11" i="1"/>
  <c r="BB27" i="1"/>
  <c r="BB42" i="1"/>
  <c r="BB21" i="1"/>
  <c r="BB18" i="1"/>
  <c r="BB20" i="1"/>
  <c r="BA37" i="1"/>
  <c r="BA29" i="1"/>
  <c r="BA34" i="1"/>
  <c r="BA40" i="1"/>
  <c r="BA24" i="1"/>
  <c r="BA15" i="1"/>
  <c r="BA13" i="1"/>
  <c r="BA12" i="1"/>
  <c r="BA41" i="1"/>
  <c r="BA32" i="1"/>
  <c r="BA19" i="1"/>
  <c r="BA14" i="1"/>
  <c r="BA30" i="1"/>
  <c r="BA35" i="1"/>
  <c r="BA11" i="1"/>
  <c r="BA27" i="1"/>
  <c r="BA42" i="1"/>
  <c r="BA21" i="1"/>
  <c r="BA18" i="1"/>
  <c r="BA20" i="1"/>
  <c r="BG37" i="1" l="1"/>
  <c r="BI37" i="1" s="1"/>
  <c r="BG20" i="1"/>
  <c r="BI20" i="1" s="1"/>
  <c r="BG27" i="1"/>
  <c r="BI27" i="1" s="1"/>
  <c r="BG14" i="1"/>
  <c r="BI14" i="1" s="1"/>
  <c r="BG12" i="1"/>
  <c r="BI12" i="1" s="1"/>
  <c r="BG40" i="1"/>
  <c r="BI40" i="1" s="1"/>
  <c r="BG18" i="1"/>
  <c r="BI18" i="1" s="1"/>
  <c r="BG11" i="1"/>
  <c r="BI11" i="1" s="1"/>
  <c r="BG19" i="1"/>
  <c r="BI19" i="1" s="1"/>
  <c r="BG13" i="1"/>
  <c r="BI13" i="1" s="1"/>
  <c r="BG34" i="1"/>
  <c r="BI34" i="1" s="1"/>
  <c r="BG21" i="1"/>
  <c r="BI21" i="1" s="1"/>
  <c r="BG35" i="1"/>
  <c r="BI35" i="1" s="1"/>
  <c r="BG32" i="1"/>
  <c r="BI32" i="1" s="1"/>
  <c r="BG15" i="1"/>
  <c r="BI15" i="1" s="1"/>
  <c r="BG29" i="1"/>
  <c r="BI29" i="1" s="1"/>
  <c r="BG42" i="1"/>
  <c r="BI42" i="1" s="1"/>
  <c r="BG30" i="1"/>
  <c r="BI30" i="1" s="1"/>
  <c r="BG41" i="1"/>
  <c r="BI41" i="1" s="1"/>
  <c r="BG24" i="1"/>
  <c r="BI24" i="1" s="1"/>
  <c r="G20" i="1"/>
  <c r="G14" i="1"/>
  <c r="G19" i="1"/>
  <c r="G32" i="1"/>
  <c r="G41" i="1"/>
  <c r="G12" i="1"/>
  <c r="G13" i="1"/>
  <c r="G15" i="1"/>
  <c r="G24" i="1"/>
  <c r="G40" i="1"/>
  <c r="G18" i="1"/>
  <c r="G21" i="1"/>
  <c r="G42" i="1"/>
  <c r="G27" i="1"/>
  <c r="G11" i="1"/>
  <c r="G35" i="1"/>
  <c r="G30" i="1"/>
  <c r="G34" i="1"/>
  <c r="G29" i="1"/>
  <c r="G37" i="1"/>
  <c r="BJ31" i="1" l="1"/>
  <c r="BJ22" i="1"/>
  <c r="BJ17" i="1"/>
  <c r="BJ28" i="1"/>
  <c r="BJ26" i="1"/>
  <c r="BJ39" i="1"/>
  <c r="BJ16" i="1"/>
  <c r="C16" i="2" s="1"/>
  <c r="BJ23" i="1"/>
  <c r="BJ36" i="1"/>
  <c r="BJ25" i="1"/>
  <c r="BJ33" i="1"/>
  <c r="BJ38" i="1"/>
  <c r="BJ20" i="1"/>
  <c r="BJ37" i="1"/>
  <c r="BJ24" i="1"/>
  <c r="BJ41" i="1"/>
  <c r="BJ30" i="1"/>
  <c r="BJ42" i="1"/>
  <c r="BJ15" i="1"/>
  <c r="BJ32" i="1"/>
  <c r="BJ35" i="1"/>
  <c r="BJ21" i="1"/>
  <c r="BJ13" i="1"/>
  <c r="BJ19" i="1"/>
  <c r="BJ11" i="1"/>
  <c r="BJ18" i="1"/>
  <c r="BJ12" i="1"/>
  <c r="BJ14" i="1"/>
  <c r="BJ27" i="1"/>
  <c r="BJ29" i="1"/>
  <c r="BJ34" i="1"/>
  <c r="BJ40" i="1"/>
  <c r="E40" i="2" l="1"/>
  <c r="D40" i="2"/>
  <c r="G40" i="2"/>
  <c r="F40" i="2"/>
  <c r="C40" i="2"/>
  <c r="B40" i="2"/>
  <c r="G19" i="2"/>
  <c r="C19" i="2"/>
  <c r="F19" i="2"/>
  <c r="B19" i="2"/>
  <c r="E19" i="2"/>
  <c r="D19" i="2"/>
  <c r="G41" i="2"/>
  <c r="C41" i="2"/>
  <c r="F41" i="2"/>
  <c r="B41" i="2"/>
  <c r="E41" i="2"/>
  <c r="D41" i="2"/>
  <c r="G23" i="2"/>
  <c r="C23" i="2"/>
  <c r="F23" i="2"/>
  <c r="B23" i="2"/>
  <c r="E23" i="2"/>
  <c r="D23" i="2"/>
  <c r="E34" i="2"/>
  <c r="D34" i="2"/>
  <c r="C34" i="2"/>
  <c r="B34" i="2"/>
  <c r="G34" i="2"/>
  <c r="F34" i="2"/>
  <c r="G15" i="2"/>
  <c r="C15" i="2"/>
  <c r="B15" i="2"/>
  <c r="F15" i="2"/>
  <c r="E15" i="2"/>
  <c r="D15" i="2"/>
  <c r="G33" i="2"/>
  <c r="C33" i="2"/>
  <c r="F33" i="2"/>
  <c r="B33" i="2"/>
  <c r="E33" i="2"/>
  <c r="D33" i="2"/>
  <c r="G29" i="2"/>
  <c r="C29" i="2"/>
  <c r="F29" i="2"/>
  <c r="B29" i="2"/>
  <c r="E29" i="2"/>
  <c r="D29" i="2"/>
  <c r="E18" i="2"/>
  <c r="D18" i="2"/>
  <c r="C18" i="2"/>
  <c r="B18" i="2"/>
  <c r="G18" i="2"/>
  <c r="F18" i="2"/>
  <c r="G21" i="2"/>
  <c r="C21" i="2"/>
  <c r="F21" i="2"/>
  <c r="B21" i="2"/>
  <c r="E21" i="2"/>
  <c r="D21" i="2"/>
  <c r="E42" i="2"/>
  <c r="D42" i="2"/>
  <c r="C42" i="2"/>
  <c r="B42" i="2"/>
  <c r="G42" i="2"/>
  <c r="F42" i="2"/>
  <c r="G37" i="2"/>
  <c r="C37" i="2"/>
  <c r="F37" i="2"/>
  <c r="B37" i="2"/>
  <c r="E37" i="2"/>
  <c r="D37" i="2"/>
  <c r="G25" i="2"/>
  <c r="C25" i="2"/>
  <c r="F25" i="2"/>
  <c r="B25" i="2"/>
  <c r="E25" i="2"/>
  <c r="D25" i="2"/>
  <c r="G39" i="2"/>
  <c r="C39" i="2"/>
  <c r="F39" i="2"/>
  <c r="B39" i="2"/>
  <c r="E39" i="2"/>
  <c r="D39" i="2"/>
  <c r="E22" i="2"/>
  <c r="D22" i="2"/>
  <c r="C22" i="2"/>
  <c r="B22" i="2"/>
  <c r="G22" i="2"/>
  <c r="F22" i="2"/>
  <c r="E14" i="2"/>
  <c r="C14" i="2"/>
  <c r="G14" i="2"/>
  <c r="B14" i="2"/>
  <c r="F14" i="2"/>
  <c r="D14" i="2"/>
  <c r="E32" i="2"/>
  <c r="D32" i="2"/>
  <c r="G32" i="2"/>
  <c r="F32" i="2"/>
  <c r="C32" i="2"/>
  <c r="B32" i="2"/>
  <c r="E38" i="2"/>
  <c r="D38" i="2"/>
  <c r="C38" i="2"/>
  <c r="B38" i="2"/>
  <c r="G38" i="2"/>
  <c r="F38" i="2"/>
  <c r="E28" i="2"/>
  <c r="D28" i="2"/>
  <c r="G28" i="2"/>
  <c r="F28" i="2"/>
  <c r="C28" i="2"/>
  <c r="B28" i="2"/>
  <c r="E12" i="2"/>
  <c r="D12" i="2"/>
  <c r="C12" i="2"/>
  <c r="G12" i="2"/>
  <c r="B12" i="2"/>
  <c r="F12" i="2"/>
  <c r="G13" i="2"/>
  <c r="C13" i="2"/>
  <c r="D13" i="2"/>
  <c r="B13" i="2"/>
  <c r="F13" i="2"/>
  <c r="E13" i="2"/>
  <c r="E24" i="2"/>
  <c r="D24" i="2"/>
  <c r="G24" i="2"/>
  <c r="F24" i="2"/>
  <c r="C24" i="2"/>
  <c r="B24" i="2"/>
  <c r="E16" i="2"/>
  <c r="G16" i="2"/>
  <c r="B16" i="2"/>
  <c r="F16" i="2"/>
  <c r="D16" i="2"/>
  <c r="G17" i="2"/>
  <c r="C17" i="2"/>
  <c r="F17" i="2"/>
  <c r="B17" i="2"/>
  <c r="E17" i="2"/>
  <c r="D17" i="2"/>
  <c r="G27" i="2"/>
  <c r="C27" i="2"/>
  <c r="F27" i="2"/>
  <c r="B27" i="2"/>
  <c r="E27" i="2"/>
  <c r="D27" i="2"/>
  <c r="G35" i="2"/>
  <c r="C35" i="2"/>
  <c r="F35" i="2"/>
  <c r="B35" i="2"/>
  <c r="E35" i="2"/>
  <c r="D35" i="2"/>
  <c r="E30" i="2"/>
  <c r="D30" i="2"/>
  <c r="C30" i="2"/>
  <c r="B30" i="2"/>
  <c r="G30" i="2"/>
  <c r="F30" i="2"/>
  <c r="E20" i="2"/>
  <c r="D20" i="2"/>
  <c r="G20" i="2"/>
  <c r="F20" i="2"/>
  <c r="C20" i="2"/>
  <c r="B20" i="2"/>
  <c r="E36" i="2"/>
  <c r="D36" i="2"/>
  <c r="G36" i="2"/>
  <c r="F36" i="2"/>
  <c r="C36" i="2"/>
  <c r="B36" i="2"/>
  <c r="E26" i="2"/>
  <c r="D26" i="2"/>
  <c r="C26" i="2"/>
  <c r="B26" i="2"/>
  <c r="G26" i="2"/>
  <c r="F26" i="2"/>
  <c r="G31" i="2"/>
  <c r="C31" i="2"/>
  <c r="F31" i="2"/>
  <c r="B31" i="2"/>
  <c r="E31" i="2"/>
  <c r="D31" i="2"/>
  <c r="C11" i="2"/>
  <c r="G11" i="2"/>
  <c r="D11" i="2"/>
  <c r="F11" i="2"/>
  <c r="E11" i="2"/>
  <c r="B11" i="2"/>
</calcChain>
</file>

<file path=xl/connections.xml><?xml version="1.0" encoding="utf-8"?>
<connections xmlns="http://schemas.openxmlformats.org/spreadsheetml/2006/main">
  <connection id="1" keepAlive="1" name="Query - getCotentNicknames" type="5" refreshedVersion="5" deleted="1" background="1" saveData="1">
    <dbPr connection="" command=""/>
  </connection>
  <connection id="2" keepAlive="1" name="Query - Table1" type="5" refreshedVersion="4" deleted="1" background="1" saveData="1">
    <dbPr connection="" command=""/>
  </connection>
</connections>
</file>

<file path=xl/sharedStrings.xml><?xml version="1.0" encoding="utf-8"?>
<sst xmlns="http://schemas.openxmlformats.org/spreadsheetml/2006/main" count="244" uniqueCount="165">
  <si>
    <t>Description</t>
  </si>
  <si>
    <t>Link to Current Location</t>
  </si>
  <si>
    <t>Content Owner</t>
  </si>
  <si>
    <t>Foglight</t>
  </si>
  <si>
    <t>Foglight Administrators</t>
  </si>
  <si>
    <t>Basic Training</t>
  </si>
  <si>
    <t>Advanced Training</t>
  </si>
  <si>
    <t>Custom Training</t>
  </si>
  <si>
    <t>Foglight End Users</t>
  </si>
  <si>
    <t>Foglight Prospects</t>
  </si>
  <si>
    <t>Vfog</t>
  </si>
  <si>
    <t>DB</t>
  </si>
  <si>
    <t>App</t>
  </si>
  <si>
    <t>EUM</t>
  </si>
  <si>
    <t>https://www.youtube.com/watch?v=vFO9bTvQLNM</t>
  </si>
  <si>
    <t>Pini Dibask</t>
  </si>
  <si>
    <t>Date Published</t>
  </si>
  <si>
    <t>https://www.youtube.com/watch?v=raWqx3hdKBo</t>
  </si>
  <si>
    <t>https://www.youtube.com/watch?v=TQMzDETQMpI</t>
  </si>
  <si>
    <t>Daniel Wilson</t>
  </si>
  <si>
    <t>https://www.youtube.com/watch?v=WXh4mk4Q7i4</t>
  </si>
  <si>
    <t>https://www.youtube.com/watch?v=MvhHU-Nl1h4</t>
  </si>
  <si>
    <t>https://www.youtube.com/watch?v=6qh9z8FI91s</t>
  </si>
  <si>
    <t>https://www.youtube.com/watch?v=6j7x1_KnglI</t>
  </si>
  <si>
    <t>https://www.youtube.com/watch?v=1qt3ZdFrnxA</t>
  </si>
  <si>
    <t>https://www.youtube.com/watch?v=X0OD0MXNrVE</t>
  </si>
  <si>
    <t>https://www.youtube.com/watch?v=TdDiW6gFaSY</t>
  </si>
  <si>
    <t>User Settings and Configuration</t>
  </si>
  <si>
    <t>https://www.youtube.com/watch?v=fZded-bOmvI</t>
  </si>
  <si>
    <t>Administrator Configuration</t>
  </si>
  <si>
    <t>Product Walkthrough</t>
  </si>
  <si>
    <t>https://www.youtube.com/watch?v=6KPKaWuv6t8</t>
  </si>
  <si>
    <t>https://www.youtube.com/watch?v=RnOjOBPRVnU</t>
  </si>
  <si>
    <t xml:space="preserve">
Golan Shem-Tov
 </t>
  </si>
  <si>
    <t>https://www.youtube.com/watch?v=tVL3hkA149o</t>
  </si>
  <si>
    <t>Categorized</t>
  </si>
  <si>
    <t>Installation and Architecture</t>
  </si>
  <si>
    <t>https://www.youtube.com/watch?v=_4u9jPjfx6c</t>
  </si>
  <si>
    <t>https://www.youtube.com/watch?v=oRz2qgsENqA</t>
  </si>
  <si>
    <t>https://www.youtube.com/watch?v=gUMk-VGYkEU</t>
  </si>
  <si>
    <t>https://www.youtube.com/watch?v=FjPFwoPN4XI</t>
  </si>
  <si>
    <t>2015 Foglight Halloween dashboarding refresher.</t>
  </si>
  <si>
    <t>https://www.youtube.com/watch?v=gGMx5Iq2Zqw</t>
  </si>
  <si>
    <t>Content Type:</t>
  </si>
  <si>
    <t>Content Owner:</t>
  </si>
  <si>
    <t>Training Type:</t>
  </si>
  <si>
    <t>Foglight2</t>
  </si>
  <si>
    <t>Vfog3</t>
  </si>
  <si>
    <t>DB4</t>
  </si>
  <si>
    <t>App5</t>
  </si>
  <si>
    <t>EUM6</t>
  </si>
  <si>
    <t>Foglight7</t>
  </si>
  <si>
    <t>Vfog8</t>
  </si>
  <si>
    <t>DB9</t>
  </si>
  <si>
    <t>App10</t>
  </si>
  <si>
    <t>EUM11</t>
  </si>
  <si>
    <t>Foglight12</t>
  </si>
  <si>
    <t>Vfog13</t>
  </si>
  <si>
    <t>DB14</t>
  </si>
  <si>
    <t>App15</t>
  </si>
  <si>
    <t>EUM16</t>
  </si>
  <si>
    <t>Foglight17</t>
  </si>
  <si>
    <t>Vfog18</t>
  </si>
  <si>
    <t>DB19</t>
  </si>
  <si>
    <t>App20</t>
  </si>
  <si>
    <t>EUM21</t>
  </si>
  <si>
    <t>Foglight22</t>
  </si>
  <si>
    <t>Vfog23</t>
  </si>
  <si>
    <t>DB24</t>
  </si>
  <si>
    <t>App25</t>
  </si>
  <si>
    <t>EUM26</t>
  </si>
  <si>
    <t>Foglight27</t>
  </si>
  <si>
    <t>Vfog28</t>
  </si>
  <si>
    <t>DB29</t>
  </si>
  <si>
    <t>App30</t>
  </si>
  <si>
    <t>EUM31</t>
  </si>
  <si>
    <t>Foglight32</t>
  </si>
  <si>
    <t>Vfog33</t>
  </si>
  <si>
    <t>DB34</t>
  </si>
  <si>
    <t>App35</t>
  </si>
  <si>
    <t>EUM36</t>
  </si>
  <si>
    <t>Foglight37</t>
  </si>
  <si>
    <t>Vfog38</t>
  </si>
  <si>
    <t>DB39</t>
  </si>
  <si>
    <t>App40</t>
  </si>
  <si>
    <t>EUM41</t>
  </si>
  <si>
    <t xml:space="preserve">https://www.youtube.com/watch?v=XLN-PCHaRY4 </t>
  </si>
  <si>
    <t>CNTL + ALT + F5 to Reresh</t>
  </si>
  <si>
    <t xml:space="preserve">Created in Last: </t>
  </si>
  <si>
    <t>Months</t>
  </si>
  <si>
    <t>Role</t>
  </si>
  <si>
    <t>Foglight Administrator</t>
  </si>
  <si>
    <t>Foglight End User</t>
  </si>
  <si>
    <t>Foglight Prospect</t>
  </si>
  <si>
    <t>Foglight Role:</t>
  </si>
  <si>
    <t>Type</t>
  </si>
  <si>
    <t>Basic</t>
  </si>
  <si>
    <t>Advanced</t>
  </si>
  <si>
    <t>Custom</t>
  </si>
  <si>
    <t>Filters</t>
  </si>
  <si>
    <t>Values</t>
  </si>
  <si>
    <t>Duration</t>
  </si>
  <si>
    <t>Content_Nickname</t>
  </si>
  <si>
    <t>Helper 1</t>
  </si>
  <si>
    <t>Helper 2</t>
  </si>
  <si>
    <t>Helper 3</t>
  </si>
  <si>
    <t>Helper 4</t>
  </si>
  <si>
    <t>Restrict Domain:</t>
  </si>
  <si>
    <t>Domain</t>
  </si>
  <si>
    <t>APM</t>
  </si>
  <si>
    <t>Virtualization</t>
  </si>
  <si>
    <t>Core Monitoring</t>
  </si>
  <si>
    <t>Helper 5</t>
  </si>
  <si>
    <t>Helper Sum</t>
  </si>
  <si>
    <t>Index</t>
  </si>
  <si>
    <t>Selected Index</t>
  </si>
  <si>
    <t>Index Ordered</t>
  </si>
  <si>
    <t>Helper 6</t>
  </si>
  <si>
    <t>https://www.youtube.com/watch?v=kxDNpPKeOVc</t>
  </si>
  <si>
    <t>John Spirko</t>
  </si>
  <si>
    <t>https://www.youtube.com/watch?v=VPUyHDGj91E</t>
  </si>
  <si>
    <t>https://www.youtube.com/watch?v=BXXuHyzNwZg</t>
  </si>
  <si>
    <t>https://www.youtube.com/watch?v=TA6x1yxJrnk</t>
  </si>
  <si>
    <t>https://www.youtube.com/watch?v=W0m6G38PZSQ</t>
  </si>
  <si>
    <t>https://www.youtube.com/watch?v=TOaIuC1GUik</t>
  </si>
  <si>
    <t>https://www.youtube.com/watch?v=oO2S0urGu6I</t>
  </si>
  <si>
    <t>https://www.youtube.com/watch?v=NK1j5x-dvK8</t>
  </si>
  <si>
    <t xml:space="preserve">Top 4 Reasons to Love Foglight APM </t>
  </si>
  <si>
    <t>Foglight Virtual APM Initial Configuration</t>
  </si>
  <si>
    <t xml:space="preserve">Foglight User 101 - Foglight GUI </t>
  </si>
  <si>
    <t xml:space="preserve">CSM Agent Health Cartridge </t>
  </si>
  <si>
    <t>Foglight for Siebel Service Operations Configuration</t>
  </si>
  <si>
    <t>Foglight Enterprise End User On-boarding</t>
  </si>
  <si>
    <t xml:space="preserve">Testing for Proper Sniffer Capture </t>
  </si>
  <si>
    <t xml:space="preserve">Foglight for MQ Demonstration </t>
  </si>
  <si>
    <t xml:space="preserve">Four reasons to love Foglight APM (in 3 min) </t>
  </si>
  <si>
    <t xml:space="preserve">Using Foglight Agent Manager Concentrator </t>
  </si>
  <si>
    <t xml:space="preserve">Monitoring Tomcat Application Server running on Docker </t>
  </si>
  <si>
    <t xml:space="preserve">HealthCheck for a Website running on Docker </t>
  </si>
  <si>
    <t xml:space="preserve">Monitoring Apache Web Server running on Docker </t>
  </si>
  <si>
    <t xml:space="preserve">JMX Monitoring for Java Application running on Docker (Apache Tomcat Example) </t>
  </si>
  <si>
    <t xml:space="preserve">Foglight for SQL Server 5.7.5.10 </t>
  </si>
  <si>
    <t xml:space="preserve">Foglight for Databases - Architecture, Scalability &amp; Sizing </t>
  </si>
  <si>
    <t xml:space="preserve">Lesson 08 Schedules </t>
  </si>
  <si>
    <t xml:space="preserve">Lesson 07 - User Prefs </t>
  </si>
  <si>
    <t xml:space="preserve">Lesson 06 - Registry Variables Part 2 </t>
  </si>
  <si>
    <t xml:space="preserve">Lesson 05 - Registry Variables, part 1 </t>
  </si>
  <si>
    <t>Lesson 04 - Rules Basics</t>
  </si>
  <si>
    <t xml:space="preserve"> Lesson 03 - Install cart agent NICagent basic dashboarding  </t>
  </si>
  <si>
    <t xml:space="preserve">Lesson 01 - Installation of Foglight </t>
  </si>
  <si>
    <t xml:space="preserve">Lesson 02 - Arch and Interface </t>
  </si>
  <si>
    <t xml:space="preserve">Introduction to Foglight End-To-End Monitoring </t>
  </si>
  <si>
    <t xml:space="preserve">Foglight End-To-End Monitoring - Real World Scenario </t>
  </si>
  <si>
    <t xml:space="preserve">Foglight for Oracle 5.7.5.1 </t>
  </si>
  <si>
    <t>https://www.youtube.com/watch?v=QF1dYG_JPOo</t>
  </si>
  <si>
    <t xml:space="preserve">Web Application Performance 101 </t>
  </si>
  <si>
    <t>General Knowledge</t>
  </si>
  <si>
    <t xml:space="preserve">Web Application Performance 201 </t>
  </si>
  <si>
    <t>https://www.youtube.com/watch?v=ugJNetZrliQ</t>
  </si>
  <si>
    <t>https://www.youtube.com/watch?v=e14lsAmZBN8</t>
  </si>
  <si>
    <t>Foglight 5.9 AJAX and JavaScript Features</t>
  </si>
  <si>
    <t>Paste Video URL Below to See if it is here</t>
  </si>
  <si>
    <t>https://www.youtube.com/watch?v=gzQWgPXrNoc</t>
  </si>
  <si>
    <t>Golan Shem-Tov</t>
  </si>
  <si>
    <t>Foglight APM End to End demo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</si>
</sst>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0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theme="7"/>
      </patternFill>
    </fill>
  </fills>
  <borders count="3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4" fontId="0" fillId="0" borderId="0" xfId="0" applyNumberForma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vertical="center" wrapText="1"/>
    </xf>
    <xf numFmtId="0" fontId="4" fillId="0" borderId="0" xfId="0" applyFont="1" applyAlignment="1">
      <alignment wrapText="1"/>
    </xf>
    <xf numFmtId="0" fontId="0" fillId="0" borderId="0" xfId="0" quotePrefix="1" applyNumberFormat="1" applyAlignment="1"/>
    <xf numFmtId="0" fontId="0" fillId="0" borderId="0" xfId="0" applyNumberFormat="1" applyAlignment="1"/>
    <xf numFmtId="14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NumberFormat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164" fontId="0" fillId="0" borderId="0" xfId="0" applyNumberFormat="1" applyAlignment="1">
      <alignment vertical="center"/>
    </xf>
    <xf numFmtId="0" fontId="3" fillId="0" borderId="0" xfId="1" applyNumberFormat="1" applyAlignment="1">
      <alignment vertical="center" wrapText="1"/>
    </xf>
    <xf numFmtId="20" fontId="2" fillId="0" borderId="0" xfId="0" applyNumberFormat="1" applyFont="1" applyAlignment="1">
      <alignment horizontal="center" vertical="center" wrapText="1"/>
    </xf>
    <xf numFmtId="0" fontId="8" fillId="0" borderId="0" xfId="0" applyFont="1" applyAlignment="1"/>
    <xf numFmtId="0" fontId="3" fillId="2" borderId="0" xfId="1" applyFill="1" applyAlignment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88"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scheme val="none"/>
      </font>
      <numFmt numFmtId="19" formatCode="m/d/yyyy"/>
      <alignment horizontal="center" vertical="center" textRotation="0" wrapText="1" indent="0" justifyLastLine="0" shrinkToFit="0" readingOrder="0"/>
    </dxf>
    <dxf>
      <numFmt numFmtId="19" formatCode="m/d/yyyy"/>
      <alignment horizontal="center" vertical="center" textRotation="0" wrapText="1" indent="0" justifyLastLine="0" shrinkToFit="0" readingOrder="0"/>
    </dxf>
    <dxf>
      <numFmt numFmtId="19" formatCode="m/d/yyyy"/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h:mm;@"/>
      <alignment horizontal="general" vertical="center" textRotation="0" wrapText="0" indent="0" justifyLastLine="0" shrinkToFit="0" readingOrder="0"/>
    </dxf>
    <dxf>
      <numFmt numFmtId="19" formatCode="m/d/yyyy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border outline="0">
        <bottom style="thick">
          <color theme="0"/>
        </bottom>
      </border>
    </dxf>
    <dxf>
      <alignment vertical="center" textRotation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87"/>
      <tableStyleElement type="headerRow" dxfId="86"/>
      <tableStyleElement type="firstRowStripe" dxfId="85"/>
    </tableStyle>
    <tableStyle name="TableStyleQueryResult" pivot="0" count="3">
      <tableStyleElement type="wholeTable" dxfId="84"/>
      <tableStyleElement type="headerRow" dxfId="83"/>
      <tableStyleElement type="firstRowStripe" dxfId="8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Content_Nickname" tableColumnId="1"/>
    </queryTableFields>
  </queryTableRefresh>
</queryTable>
</file>

<file path=xl/queryTables/queryTable2.xml><?xml version="1.0" encoding="utf-8"?>
<queryTable xmlns="http://schemas.openxmlformats.org/spreadsheetml/2006/main" name="ExternalData_2" connectionId="2" autoFormatId="0" applyNumberFormats="0" applyBorderFormats="0" applyFontFormats="1" applyPatternFormats="1" applyAlignmentFormats="0" applyWidthHeightFormats="0">
  <queryTableRefresh preserveSortFilterLayout="0" nextId="5" unboundColumnsRight="3">
    <queryTableFields count="4">
      <queryTableField id="1" name="Content Owner" tableColumnId="2"/>
      <queryTableField id="2" dataBound="0" tableColumnId="3"/>
      <queryTableField id="3" dataBound="0" tableColumnId="4"/>
      <queryTableField id="4" dataBound="0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2" name="getCotentNicknames" displayName="getCotentNicknames" ref="O3:O7" tableType="queryTable" totalsRowShown="0" headerRowDxfId="81" dataDxfId="80">
  <autoFilter ref="O3:O7"/>
  <tableColumns count="1">
    <tableColumn id="1" uniqueName="1" name="Content_Nickname" queryTableFieldId="1" dataDxfId="79"/>
  </tableColumns>
  <tableStyleInfo name="TableStyleQueryResult" showFirstColumn="0" showLastColumn="0" showRowStripes="1" showColumnStripes="0"/>
</table>
</file>

<file path=xl/tables/table2.xml><?xml version="1.0" encoding="utf-8"?>
<table xmlns="http://schemas.openxmlformats.org/spreadsheetml/2006/main" id="3" name="Table1_2" displayName="Table1_2" ref="P3:S9" tableType="queryTable" totalsRowShown="0" headerRowDxfId="78" dataDxfId="77">
  <autoFilter ref="P3:S9"/>
  <tableColumns count="4">
    <tableColumn id="2" uniqueName="2" name="Content Owner" queryTableFieldId="1" dataDxfId="76"/>
    <tableColumn id="3" uniqueName="3" name="Role" queryTableFieldId="2" dataDxfId="75"/>
    <tableColumn id="4" uniqueName="4" name="Type" queryTableFieldId="3" dataDxfId="74"/>
    <tableColumn id="1" uniqueName="1" name="Domain" queryTableFieldId="4" dataDxfId="73"/>
  </tableColumns>
  <tableStyleInfo name="TableStyleQueryResult" showFirstColumn="0" showLastColumn="0" showRowStripes="1" showColumnStripes="0"/>
</table>
</file>

<file path=xl/tables/table3.xml><?xml version="1.0" encoding="utf-8"?>
<table xmlns="http://schemas.openxmlformats.org/spreadsheetml/2006/main" id="8" name="Table8" displayName="Table8" ref="B10:G111" totalsRowShown="0" headerRowDxfId="72" dataDxfId="70" headerRowBorderDxfId="71">
  <autoFilter ref="B10:G111"/>
  <tableColumns count="6">
    <tableColumn id="1" name="Content_Nickname" dataDxfId="69">
      <calculatedColumnFormula>IFERROR(INDEX(Table1[[Content_Nickname]:[Duration]],'Content Data'!$BJ11,COLUMNS($A$11:A11)),"")</calculatedColumnFormula>
    </tableColumn>
    <tableColumn id="2" name="Link to Current Location" dataDxfId="68">
      <calculatedColumnFormula>HYPERLINK(IFERROR(INDEX(Table1[[Content_Nickname]:[Duration]],'Content Data'!$BJ11,COLUMNS($A$11:B11)),""))</calculatedColumnFormula>
    </tableColumn>
    <tableColumn id="3" name="Content Owner" dataDxfId="67">
      <calculatedColumnFormula>IFERROR(INDEX(Table1[[Content_Nickname]:[Duration]],'Content Data'!$BJ11,COLUMNS($A$11:C11)),"")</calculatedColumnFormula>
    </tableColumn>
    <tableColumn id="4" name="Description" dataDxfId="66">
      <calculatedColumnFormula>IFERROR(INDEX(Table1[[Content_Nickname]:[Duration]],'Content Data'!$BJ11,COLUMNS($A$11:D11)),"")</calculatedColumnFormula>
    </tableColumn>
    <tableColumn id="5" name="Date Published" dataDxfId="65">
      <calculatedColumnFormula>IFERROR(INDEX(Table1[[Content_Nickname]:[Duration]],'Content Data'!$BJ11,COLUMNS($A$11:E11)),"")</calculatedColumnFormula>
    </tableColumn>
    <tableColumn id="6" name="Duration" dataDxfId="64">
      <calculatedColumnFormula>IFERROR(INDEX(Table1[[Content_Nickname]:[Duration]],'Content Data'!$BJ11,COLUMNS($A$11:F11)),"")</calculatedColumnFormula>
    </tableColumn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id="1" name="Table1" displayName="Table1" ref="A10:BJ42" totalsRowShown="0" headerRowDxfId="63" dataDxfId="62">
  <autoFilter ref="A10:BJ42"/>
  <sortState ref="A11:BJ44">
    <sortCondition ref="B10:B44"/>
  </sortState>
  <tableColumns count="62">
    <tableColumn id="1" name="Content_Nickname" dataDxfId="61"/>
    <tableColumn id="2" name="Link to Current Location" dataDxfId="60" dataCellStyle="Hyperlink">
      <calculatedColumnFormula>HYPERLINK(#REF!)</calculatedColumnFormula>
    </tableColumn>
    <tableColumn id="3" name="Content Owner" dataDxfId="59"/>
    <tableColumn id="4" name="Description" dataDxfId="58"/>
    <tableColumn id="5" name="Date Published" dataDxfId="57"/>
    <tableColumn id="52" name="Duration" dataDxfId="56"/>
    <tableColumn id="6" name="Categorized" dataDxfId="55">
      <calculatedColumnFormula>IF(SUM(H11:AZ11)&gt;0,TRUE,FALSE)</calculatedColumnFormula>
    </tableColumn>
    <tableColumn id="7" name="Foglight" dataDxfId="54"/>
    <tableColumn id="8" name="Vfog" dataDxfId="53"/>
    <tableColumn id="9" name="DB" dataDxfId="52"/>
    <tableColumn id="10" name="App" dataDxfId="51"/>
    <tableColumn id="11" name="EUM" dataDxfId="50"/>
    <tableColumn id="12" name="Foglight2" dataDxfId="49"/>
    <tableColumn id="13" name="Vfog3" dataDxfId="48"/>
    <tableColumn id="14" name="DB4" dataDxfId="47"/>
    <tableColumn id="15" name="App5" dataDxfId="46"/>
    <tableColumn id="16" name="EUM6" dataDxfId="45"/>
    <tableColumn id="17" name="Foglight7" dataDxfId="44"/>
    <tableColumn id="18" name="Vfog8" dataDxfId="43"/>
    <tableColumn id="19" name="DB9" dataDxfId="42"/>
    <tableColumn id="20" name="App10" dataDxfId="41"/>
    <tableColumn id="21" name="EUM11" dataDxfId="40"/>
    <tableColumn id="22" name="Foglight12" dataDxfId="39"/>
    <tableColumn id="23" name="Vfog13" dataDxfId="38"/>
    <tableColumn id="24" name="DB14" dataDxfId="37"/>
    <tableColumn id="25" name="App15" dataDxfId="36"/>
    <tableColumn id="26" name="EUM16" dataDxfId="35"/>
    <tableColumn id="27" name="Foglight17" dataDxfId="34"/>
    <tableColumn id="28" name="Vfog18" dataDxfId="33"/>
    <tableColumn id="29" name="DB19" dataDxfId="32"/>
    <tableColumn id="30" name="App20" dataDxfId="31"/>
    <tableColumn id="31" name="EUM21" dataDxfId="30"/>
    <tableColumn id="32" name="Foglight22" dataDxfId="29"/>
    <tableColumn id="33" name="Vfog23" dataDxfId="28"/>
    <tableColumn id="34" name="DB24" dataDxfId="27"/>
    <tableColumn id="35" name="App25" dataDxfId="26"/>
    <tableColumn id="36" name="EUM26" dataDxfId="25"/>
    <tableColumn id="37" name="Foglight27" dataDxfId="24"/>
    <tableColumn id="38" name="Vfog28" dataDxfId="23"/>
    <tableColumn id="39" name="DB29" dataDxfId="22"/>
    <tableColumn id="40" name="App30" dataDxfId="21"/>
    <tableColumn id="41" name="EUM31" dataDxfId="20"/>
    <tableColumn id="42" name="Foglight32" dataDxfId="19"/>
    <tableColumn id="43" name="Vfog33" dataDxfId="18"/>
    <tableColumn id="44" name="DB34" dataDxfId="17"/>
    <tableColumn id="45" name="App35" dataDxfId="16"/>
    <tableColumn id="46" name="EUM36" dataDxfId="15"/>
    <tableColumn id="47" name="Foglight37" dataDxfId="14"/>
    <tableColumn id="48" name="Vfog38" dataDxfId="13"/>
    <tableColumn id="49" name="DB39" dataDxfId="12"/>
    <tableColumn id="50" name="App40" dataDxfId="11"/>
    <tableColumn id="51" name="EUM41" dataDxfId="10"/>
    <tableColumn id="53" name="Helper 1" dataDxfId="9">
      <calculatedColumnFormula>IF(OR('Query Content'!$C$2=Table1[[#This Row],[Content_Nickname]],'Query Content'!$C$2=""),1,0)</calculatedColumnFormula>
    </tableColumn>
    <tableColumn id="54" name="Helper 2" dataDxfId="8">
      <calculatedColumnFormula>IF(OR('Query Content'!$C$3=Table1[[#This Row],[Content Owner]],'Query Content'!$C$3=""),1,0)</calculatedColumnFormula>
    </tableColumn>
    <tableColumn id="55" name="Helper 3" dataDxfId="7">
      <calculatedColumnFormula>IF(DATEDIF(Table1[[#This Row],[Date Published]],NOW(),"m") &lt; 'Query Content'!$C$4+1,1,0)</calculatedColumnFormula>
    </tableColumn>
    <tableColumn id="62" name="Helper 4" dataDxfId="6">
      <calculatedColumnFormula>IF(OR('Query Content'!$C$5="",AND('Query Content'!$C$5="Core Monitoring",SUM(H11,M11,R11,W11,AB11,AG11,AL11,AQ11,AV11)&gt;0),AND('Query Content'!$C$5="Virtualization",SUM(I11,N11,S11,X11,AC11,AH11,AM11,AR11,AW11)&gt;0),AND('Query Content'!$C$5="DB",SUM(J11,O11,T11,Y11,AD11,AI11,AN11,AS11,AX11)&gt;0),AND('Query Content'!$C$5="APM",SUM(K11,P11,U11,Z11,AE11,AJ11,AO11,AT11,AY11)&gt;0),AND('Query Content'!$C$5="EUM",SUM(L11,Q11,V11,AA11,AF11,AK11,AP11,AU11,AZ11)&gt;0)),1,0)</calculatedColumnFormula>
    </tableColumn>
    <tableColumn id="56" name="Helper 5" dataDxfId="5">
      <calculatedColumnFormula>IF(OR('Query Content'!$C$6="",AND('Query Content'!$C$6="Foglight Administrator",SUM(Table1[[#This Row],[Foglight]:[EUM11]])&gt;0),AND('Query Content'!$C$6="Foglight End User",SUM(Table1[[#This Row],[Foglight12]:[EUM26]])&gt;0),AND('Query Content'!$C$6="Foglight Prospect",SUM(Table1[[#This Row],[Foglight27]:[EUM41]])&gt;0)),1,0)</calculatedColumnFormula>
    </tableColumn>
    <tableColumn id="57" name="Helper 6" dataDxfId="4">
      <calculatedColumnFormula>IF(OR('Query Content'!$C$7="",AND('Query Content'!$C$7="Basic",SUM(H11:L11,W11:AA11,AL11:AP11)&gt;0),AND('Query Content'!$C$7="Advanced",SUM(M11:Q11,AB11:AF11,AQ11:AU11)&gt;0),AND('Query Content'!$C$7="Custom",SUM(R11:V11,AG11:AK11,AV11:AZ11)&gt;0)),1,0)</calculatedColumnFormula>
    </tableColumn>
    <tableColumn id="58" name="Helper Sum" dataDxfId="3">
      <calculatedColumnFormula>SUM(Table1[[#This Row],[Helper 1]:[Helper 6]])</calculatedColumnFormula>
    </tableColumn>
    <tableColumn id="59" name="Index" dataDxfId="2">
      <calculatedColumnFormula>ROWS($BG$11:BG11)</calculatedColumnFormula>
    </tableColumn>
    <tableColumn id="60" name="Selected Index" dataDxfId="1">
      <calculatedColumnFormula>IF(Table1[[#This Row],[Helper Sum]]=6,Table1[[#This Row],[Index]],"")</calculatedColumnFormula>
    </tableColumn>
    <tableColumn id="61" name="Index Ordered" dataDxfId="0">
      <calculatedColumnFormula>IFERROR(SMALL(Table1[Selected Index],ROWS($BI$11:BI11)),"")</calculatedColumnFormula>
    </tableColumn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fZded-bOmvI" TargetMode="External"/><Relationship Id="rId13" Type="http://schemas.openxmlformats.org/officeDocument/2006/relationships/hyperlink" Target="https://www.youtube.com/watch?v=RnOjOBPRVnU" TargetMode="External"/><Relationship Id="rId18" Type="http://schemas.openxmlformats.org/officeDocument/2006/relationships/hyperlink" Target="https://www.youtube.com/watch?v=FjPFwoPN4XI" TargetMode="External"/><Relationship Id="rId26" Type="http://schemas.openxmlformats.org/officeDocument/2006/relationships/hyperlink" Target="https://www.youtube.com/watch?v=VPUyHDGj91E" TargetMode="External"/><Relationship Id="rId3" Type="http://schemas.openxmlformats.org/officeDocument/2006/relationships/hyperlink" Target="https://www.youtube.com/watch?v=6qh9z8FI91s" TargetMode="External"/><Relationship Id="rId21" Type="http://schemas.openxmlformats.org/officeDocument/2006/relationships/hyperlink" Target="https://www.youtube.com/watch?v=BXXuHyzNwZg" TargetMode="External"/><Relationship Id="rId7" Type="http://schemas.openxmlformats.org/officeDocument/2006/relationships/hyperlink" Target="https://www.youtube.com/watch?v=TdDiW6gFaSY" TargetMode="External"/><Relationship Id="rId12" Type="http://schemas.openxmlformats.org/officeDocument/2006/relationships/hyperlink" Target="https://www.youtube.com/watch?v=6KPKaWuv6t8" TargetMode="External"/><Relationship Id="rId17" Type="http://schemas.openxmlformats.org/officeDocument/2006/relationships/hyperlink" Target="https://www.youtube.com/watch?v=gUMk-VGYkEU" TargetMode="External"/><Relationship Id="rId25" Type="http://schemas.openxmlformats.org/officeDocument/2006/relationships/hyperlink" Target="https://www.youtube.com/watch?v=kxDNpPKeOVc" TargetMode="External"/><Relationship Id="rId2" Type="http://schemas.openxmlformats.org/officeDocument/2006/relationships/hyperlink" Target="https://www.youtube.com/watch?v=WXh4mk4Q7i4" TargetMode="External"/><Relationship Id="rId16" Type="http://schemas.openxmlformats.org/officeDocument/2006/relationships/hyperlink" Target="https://www.youtube.com/watch?v=oRz2qgsENqA" TargetMode="External"/><Relationship Id="rId20" Type="http://schemas.openxmlformats.org/officeDocument/2006/relationships/hyperlink" Target="https://www.youtube.com/watch?v=XLN-PCHaRY4" TargetMode="External"/><Relationship Id="rId29" Type="http://schemas.openxmlformats.org/officeDocument/2006/relationships/hyperlink" Target="https://www.youtube.com/watch?v=QF1dYG_JPOo" TargetMode="External"/><Relationship Id="rId1" Type="http://schemas.openxmlformats.org/officeDocument/2006/relationships/hyperlink" Target="https://www.youtube.com/watch?v=MvhHU-Nl1h4" TargetMode="External"/><Relationship Id="rId6" Type="http://schemas.openxmlformats.org/officeDocument/2006/relationships/hyperlink" Target="https://www.youtube.com/watch?v=X0OD0MXNrVE" TargetMode="External"/><Relationship Id="rId11" Type="http://schemas.openxmlformats.org/officeDocument/2006/relationships/hyperlink" Target="https://www.youtube.com/watch?v=TQMzDETQMpI" TargetMode="External"/><Relationship Id="rId24" Type="http://schemas.openxmlformats.org/officeDocument/2006/relationships/hyperlink" Target="https://www.youtube.com/watch?v=NK1j5x-dvK8" TargetMode="External"/><Relationship Id="rId32" Type="http://schemas.openxmlformats.org/officeDocument/2006/relationships/table" Target="../tables/table4.xml"/><Relationship Id="rId5" Type="http://schemas.openxmlformats.org/officeDocument/2006/relationships/hyperlink" Target="https://www.youtube.com/watch?v=1qt3ZdFrnxA" TargetMode="External"/><Relationship Id="rId15" Type="http://schemas.openxmlformats.org/officeDocument/2006/relationships/hyperlink" Target="https://www.youtube.com/watch?v=_4u9jPjfx6c" TargetMode="External"/><Relationship Id="rId23" Type="http://schemas.openxmlformats.org/officeDocument/2006/relationships/hyperlink" Target="https://www.youtube.com/watch?v=oO2S0urGu6I" TargetMode="External"/><Relationship Id="rId28" Type="http://schemas.openxmlformats.org/officeDocument/2006/relationships/hyperlink" Target="https://www.youtube.com/watch?v=TOaIuC1GUik" TargetMode="External"/><Relationship Id="rId10" Type="http://schemas.openxmlformats.org/officeDocument/2006/relationships/hyperlink" Target="https://www.youtube.com/watch?v=raWqx3hdKBo" TargetMode="External"/><Relationship Id="rId19" Type="http://schemas.openxmlformats.org/officeDocument/2006/relationships/hyperlink" Target="https://www.youtube.com/watch?v=gGMx5Iq2Zqw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https://www.youtube.com/watch?v=6j7x1_KnglI" TargetMode="External"/><Relationship Id="rId9" Type="http://schemas.openxmlformats.org/officeDocument/2006/relationships/hyperlink" Target="https://www.youtube.com/watch?v=vFO9bTvQLNM" TargetMode="External"/><Relationship Id="rId14" Type="http://schemas.openxmlformats.org/officeDocument/2006/relationships/hyperlink" Target="https://www.youtube.com/watch?v=tVL3hkA149o" TargetMode="External"/><Relationship Id="rId22" Type="http://schemas.openxmlformats.org/officeDocument/2006/relationships/hyperlink" Target="https://www.youtube.com/watch?v=W0m6G38PZSQ" TargetMode="External"/><Relationship Id="rId27" Type="http://schemas.openxmlformats.org/officeDocument/2006/relationships/hyperlink" Target="https://www.youtube.com/watch?v=TA6x1yxJrnk" TargetMode="External"/><Relationship Id="rId30" Type="http://schemas.openxmlformats.org/officeDocument/2006/relationships/hyperlink" Target="https://www.youtube.com/watch?v=gzQWgPXrN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11"/>
  <sheetViews>
    <sheetView workbookViewId="0">
      <selection activeCell="C16" sqref="C16"/>
    </sheetView>
  </sheetViews>
  <sheetFormatPr defaultRowHeight="15" x14ac:dyDescent="0.25"/>
  <cols>
    <col min="1" max="1" width="1.85546875" customWidth="1"/>
    <col min="2" max="2" width="29.42578125" style="19" bestFit="1" customWidth="1"/>
    <col min="3" max="3" width="48.42578125" style="19" bestFit="1" customWidth="1"/>
    <col min="4" max="4" width="17" style="19" bestFit="1" customWidth="1"/>
    <col min="5" max="5" width="59" style="14" customWidth="1"/>
    <col min="6" max="6" width="16.85546875" style="5" bestFit="1" customWidth="1"/>
    <col min="7" max="7" width="11" style="23" customWidth="1"/>
    <col min="8" max="8" width="48.42578125" customWidth="1"/>
    <col min="9" max="9" width="17" customWidth="1"/>
    <col min="10" max="10" width="81.140625" customWidth="1"/>
    <col min="11" max="11" width="16.85546875" bestFit="1" customWidth="1"/>
    <col min="12" max="12" width="11" bestFit="1" customWidth="1"/>
    <col min="15" max="15" width="29.42578125" bestFit="1" customWidth="1"/>
    <col min="16" max="16" width="29.42578125" customWidth="1"/>
    <col min="17" max="17" width="35.5703125" bestFit="1" customWidth="1"/>
    <col min="18" max="18" width="9.7109375" bestFit="1" customWidth="1"/>
    <col min="19" max="19" width="15.5703125" bestFit="1" customWidth="1"/>
  </cols>
  <sheetData>
    <row r="1" spans="2:19" ht="15.75" x14ac:dyDescent="0.25">
      <c r="B1" s="18" t="s">
        <v>99</v>
      </c>
      <c r="C1" s="18" t="s">
        <v>100</v>
      </c>
      <c r="E1" s="32" t="s">
        <v>161</v>
      </c>
    </row>
    <row r="2" spans="2:19" x14ac:dyDescent="0.25">
      <c r="B2" s="20" t="s">
        <v>43</v>
      </c>
      <c r="C2" s="21"/>
      <c r="E2" s="33" t="s">
        <v>31</v>
      </c>
      <c r="O2" t="s">
        <v>87</v>
      </c>
    </row>
    <row r="3" spans="2:19" x14ac:dyDescent="0.25">
      <c r="B3" s="20" t="s">
        <v>44</v>
      </c>
      <c r="C3" s="21"/>
      <c r="E3" s="34" t="str">
        <f>_xlfn.IFNA(IF(MATCH(E2,Table1[Link to Current Location],0),"We Found it!!","Not Found Send to john.spirko@quest.com"),"Not Found Send to john.spirko@quest.com")</f>
        <v>We Found it!!</v>
      </c>
      <c r="O3" s="10" t="s">
        <v>102</v>
      </c>
      <c r="P3" s="10" t="s">
        <v>2</v>
      </c>
      <c r="Q3" s="11" t="s">
        <v>90</v>
      </c>
      <c r="R3" s="11" t="s">
        <v>95</v>
      </c>
      <c r="S3" s="11" t="s">
        <v>108</v>
      </c>
    </row>
    <row r="4" spans="2:19" x14ac:dyDescent="0.25">
      <c r="B4" s="20" t="s">
        <v>88</v>
      </c>
      <c r="C4" s="21">
        <v>60</v>
      </c>
      <c r="D4" s="22" t="s">
        <v>89</v>
      </c>
      <c r="E4" s="14">
        <f>MATCH(E2,Table1[Link to Current Location],0)</f>
        <v>4</v>
      </c>
      <c r="O4" s="10" t="s">
        <v>30</v>
      </c>
      <c r="P4" s="10" t="s">
        <v>15</v>
      </c>
      <c r="Q4" s="11" t="s">
        <v>91</v>
      </c>
      <c r="R4" s="11" t="s">
        <v>96</v>
      </c>
      <c r="S4" s="11" t="s">
        <v>109</v>
      </c>
    </row>
    <row r="5" spans="2:19" x14ac:dyDescent="0.25">
      <c r="B5" s="20" t="s">
        <v>107</v>
      </c>
      <c r="C5" s="21"/>
      <c r="O5" s="10" t="s">
        <v>36</v>
      </c>
      <c r="P5" s="10" t="s">
        <v>19</v>
      </c>
      <c r="Q5" t="s">
        <v>92</v>
      </c>
      <c r="R5" s="11" t="s">
        <v>97</v>
      </c>
      <c r="S5" s="11" t="s">
        <v>13</v>
      </c>
    </row>
    <row r="6" spans="2:19" x14ac:dyDescent="0.25">
      <c r="B6" s="20" t="s">
        <v>94</v>
      </c>
      <c r="C6" s="21"/>
      <c r="O6" s="10" t="s">
        <v>29</v>
      </c>
      <c r="P6" s="10" t="s">
        <v>33</v>
      </c>
      <c r="Q6" s="11" t="s">
        <v>93</v>
      </c>
      <c r="R6" s="11" t="s">
        <v>98</v>
      </c>
      <c r="S6" s="11" t="s">
        <v>11</v>
      </c>
    </row>
    <row r="7" spans="2:19" x14ac:dyDescent="0.25">
      <c r="B7" s="20" t="s">
        <v>45</v>
      </c>
      <c r="C7" s="21" t="s">
        <v>98</v>
      </c>
      <c r="O7" s="10" t="s">
        <v>27</v>
      </c>
      <c r="P7" s="11"/>
      <c r="Q7" s="11"/>
      <c r="R7" s="11"/>
      <c r="S7" t="s">
        <v>111</v>
      </c>
    </row>
    <row r="8" spans="2:19" x14ac:dyDescent="0.25">
      <c r="P8" s="11"/>
      <c r="R8" s="11"/>
      <c r="S8" s="11" t="s">
        <v>110</v>
      </c>
    </row>
    <row r="9" spans="2:19" x14ac:dyDescent="0.25">
      <c r="P9" s="11"/>
      <c r="Q9" s="11"/>
      <c r="R9" s="11"/>
      <c r="S9" s="11"/>
    </row>
    <row r="10" spans="2:19" s="19" customFormat="1" ht="15.75" thickBot="1" x14ac:dyDescent="0.3">
      <c r="B10" s="16" t="s">
        <v>102</v>
      </c>
      <c r="C10" s="13" t="s">
        <v>1</v>
      </c>
      <c r="D10" s="17" t="s">
        <v>2</v>
      </c>
      <c r="E10" s="17" t="s">
        <v>0</v>
      </c>
      <c r="F10" s="12" t="s">
        <v>16</v>
      </c>
      <c r="G10" s="12" t="s">
        <v>101</v>
      </c>
    </row>
    <row r="11" spans="2:19" s="19" customFormat="1" ht="15.75" thickTop="1" x14ac:dyDescent="0.25">
      <c r="B11" s="19" t="str">
        <f ca="1">IFERROR(INDEX(Table1[[Content_Nickname]:[Duration]],'Content Data'!$BJ11,COLUMNS($A$11:A11)),"")</f>
        <v>User Settings and Configuration</v>
      </c>
      <c r="C11" s="28" t="str">
        <f ca="1">HYPERLINK(IFERROR(INDEX(Table1[[Content_Nickname]:[Duration]],'Content Data'!$BJ11,COLUMNS($A$11:B11)),""))</f>
        <v>https://www.youtube.com/watch?v=FjPFwoPN4XI</v>
      </c>
      <c r="D11" s="19" t="str">
        <f ca="1">IFERROR(INDEX(Table1[[Content_Nickname]:[Duration]],'Content Data'!$BJ11,COLUMNS($A$11:C11)),"")</f>
        <v xml:space="preserve">
Golan Shem-Tov
 </v>
      </c>
      <c r="E11" s="19" t="str">
        <f ca="1">IFERROR(INDEX(Table1[[Content_Nickname]:[Duration]],'Content Data'!$BJ11,COLUMNS($A$11:D11)),"")</f>
        <v>2015 Foglight Halloween dashboarding refresher.</v>
      </c>
      <c r="F11" s="27">
        <f ca="1">IFERROR(INDEX(Table1[[Content_Nickname]:[Duration]],'Content Data'!$BJ11,COLUMNS($A$11:E11)),"")</f>
        <v>42304</v>
      </c>
      <c r="G11" s="29">
        <f ca="1">IFERROR(INDEX(Table1[[Content_Nickname]:[Duration]],'Content Data'!$BJ11,COLUMNS($A$11:F11)),"")</f>
        <v>0.25208333333333333</v>
      </c>
    </row>
    <row r="12" spans="2:19" s="19" customFormat="1" x14ac:dyDescent="0.25">
      <c r="B12" s="19" t="str">
        <f ca="1">IFERROR(INDEX(Table1[[Content_Nickname]:[Duration]],'Content Data'!$BJ12,COLUMNS($A$11:A12)),"")</f>
        <v>Administrator Configuration</v>
      </c>
      <c r="C12" s="28" t="str">
        <f ca="1">HYPERLINK(IFERROR(INDEX(Table1[[Content_Nickname]:[Duration]],'Content Data'!$BJ12,COLUMNS($A$11:B12)),""))</f>
        <v>https://www.youtube.com/watch?v=kxDNpPKeOVc</v>
      </c>
      <c r="D12" s="19" t="str">
        <f ca="1">IFERROR(INDEX(Table1[[Content_Nickname]:[Duration]],'Content Data'!$BJ12,COLUMNS($A$11:C12)),"")</f>
        <v>John Spirko</v>
      </c>
      <c r="E12" s="19" t="str">
        <f ca="1">IFERROR(INDEX(Table1[[Content_Nickname]:[Duration]],'Content Data'!$BJ12,COLUMNS($A$11:D12)),"")</f>
        <v xml:space="preserve">CSM Agent Health Cartridge </v>
      </c>
      <c r="F12" s="27">
        <f ca="1">IFERROR(INDEX(Table1[[Content_Nickname]:[Duration]],'Content Data'!$BJ12,COLUMNS($A$11:E12)),"")</f>
        <v>42342</v>
      </c>
      <c r="G12" s="29">
        <f ca="1">IFERROR(INDEX(Table1[[Content_Nickname]:[Duration]],'Content Data'!$BJ12,COLUMNS($A$11:F12)),"")</f>
        <v>0.34375</v>
      </c>
    </row>
    <row r="13" spans="2:19" s="19" customFormat="1" x14ac:dyDescent="0.25">
      <c r="B13" s="19" t="str">
        <f ca="1">IFERROR(INDEX(Table1[[Content_Nickname]:[Duration]],'Content Data'!$BJ13,COLUMNS($A$11:A13)),"")</f>
        <v>Administrator Configuration</v>
      </c>
      <c r="C13" s="28" t="str">
        <f ca="1">HYPERLINK(IFERROR(INDEX(Table1[[Content_Nickname]:[Duration]],'Content Data'!$BJ13,COLUMNS($A$11:B13)),""))</f>
        <v>https://www.youtube.com/watch?v=VPUyHDGj91E</v>
      </c>
      <c r="D13" s="19" t="str">
        <f ca="1">IFERROR(INDEX(Table1[[Content_Nickname]:[Duration]],'Content Data'!$BJ13,COLUMNS($A$11:C13)),"")</f>
        <v>John Spirko</v>
      </c>
      <c r="E13" s="19" t="str">
        <f ca="1">IFERROR(INDEX(Table1[[Content_Nickname]:[Duration]],'Content Data'!$BJ13,COLUMNS($A$11:D13)),"")</f>
        <v>Foglight for Siebel Service Operations Configuration</v>
      </c>
      <c r="F13" s="27">
        <f ca="1">IFERROR(INDEX(Table1[[Content_Nickname]:[Duration]],'Content Data'!$BJ13,COLUMNS($A$11:E13)),"")</f>
        <v>41935</v>
      </c>
      <c r="G13" s="29">
        <f ca="1">IFERROR(INDEX(Table1[[Content_Nickname]:[Duration]],'Content Data'!$BJ13,COLUMNS($A$11:F13)),"")</f>
        <v>0.53541666666666665</v>
      </c>
    </row>
    <row r="14" spans="2:19" s="19" customFormat="1" x14ac:dyDescent="0.25">
      <c r="B14" s="19" t="str">
        <f ca="1">IFERROR(INDEX(Table1[[Content_Nickname]:[Duration]],'Content Data'!$BJ14,COLUMNS($A$11:A14)),"")</f>
        <v/>
      </c>
      <c r="C14" s="28" t="str">
        <f ca="1">HYPERLINK(IFERROR(INDEX(Table1[[Content_Nickname]:[Duration]],'Content Data'!$BJ14,COLUMNS($A$11:B14)),""))</f>
        <v/>
      </c>
      <c r="D14" s="19" t="str">
        <f ca="1">IFERROR(INDEX(Table1[[Content_Nickname]:[Duration]],'Content Data'!$BJ14,COLUMNS($A$11:C14)),"")</f>
        <v/>
      </c>
      <c r="E14" s="19" t="str">
        <f ca="1">IFERROR(INDEX(Table1[[Content_Nickname]:[Duration]],'Content Data'!$BJ14,COLUMNS($A$11:D14)),"")</f>
        <v/>
      </c>
      <c r="F14" s="27" t="str">
        <f ca="1">IFERROR(INDEX(Table1[[Content_Nickname]:[Duration]],'Content Data'!$BJ14,COLUMNS($A$11:E14)),"")</f>
        <v/>
      </c>
      <c r="G14" s="29" t="str">
        <f ca="1">IFERROR(INDEX(Table1[[Content_Nickname]:[Duration]],'Content Data'!$BJ14,COLUMNS($A$11:F14)),"")</f>
        <v/>
      </c>
    </row>
    <row r="15" spans="2:19" s="19" customFormat="1" x14ac:dyDescent="0.25">
      <c r="B15" s="19" t="str">
        <f ca="1">IFERROR(INDEX(Table1[[Content_Nickname]:[Duration]],'Content Data'!$BJ15,COLUMNS($A$11:A15)),"")</f>
        <v/>
      </c>
      <c r="C15" s="28" t="str">
        <f ca="1">HYPERLINK(IFERROR(INDEX(Table1[[Content_Nickname]:[Duration]],'Content Data'!$BJ15,COLUMNS($A$11:B15)),""))</f>
        <v/>
      </c>
      <c r="D15" s="19" t="str">
        <f ca="1">IFERROR(INDEX(Table1[[Content_Nickname]:[Duration]],'Content Data'!$BJ15,COLUMNS($A$11:C15)),"")</f>
        <v/>
      </c>
      <c r="E15" s="19" t="str">
        <f ca="1">IFERROR(INDEX(Table1[[Content_Nickname]:[Duration]],'Content Data'!$BJ15,COLUMNS($A$11:D15)),"")</f>
        <v/>
      </c>
      <c r="F15" s="27" t="str">
        <f ca="1">IFERROR(INDEX(Table1[[Content_Nickname]:[Duration]],'Content Data'!$BJ15,COLUMNS($A$11:E15)),"")</f>
        <v/>
      </c>
      <c r="G15" s="29" t="str">
        <f ca="1">IFERROR(INDEX(Table1[[Content_Nickname]:[Duration]],'Content Data'!$BJ15,COLUMNS($A$11:F15)),"")</f>
        <v/>
      </c>
    </row>
    <row r="16" spans="2:19" s="19" customFormat="1" x14ac:dyDescent="0.25">
      <c r="B16" s="19" t="str">
        <f ca="1">IFERROR(INDEX(Table1[[Content_Nickname]:[Duration]],'Content Data'!$BJ16,COLUMNS($A$11:A16)),"")</f>
        <v/>
      </c>
      <c r="C16" s="28" t="str">
        <f ca="1">HYPERLINK(IFERROR(INDEX(Table1[[Content_Nickname]:[Duration]],'Content Data'!$BJ16,COLUMNS($A$11:B16)),""))</f>
        <v/>
      </c>
      <c r="D16" s="19" t="str">
        <f ca="1">IFERROR(INDEX(Table1[[Content_Nickname]:[Duration]],'Content Data'!$BJ16,COLUMNS($A$11:C16)),"")</f>
        <v/>
      </c>
      <c r="E16" s="19" t="str">
        <f ca="1">IFERROR(INDEX(Table1[[Content_Nickname]:[Duration]],'Content Data'!$BJ16,COLUMNS($A$11:D16)),"")</f>
        <v/>
      </c>
      <c r="F16" s="27" t="str">
        <f ca="1">IFERROR(INDEX(Table1[[Content_Nickname]:[Duration]],'Content Data'!$BJ16,COLUMNS($A$11:E16)),"")</f>
        <v/>
      </c>
      <c r="G16" s="29" t="str">
        <f ca="1">IFERROR(INDEX(Table1[[Content_Nickname]:[Duration]],'Content Data'!$BJ16,COLUMNS($A$11:F16)),"")</f>
        <v/>
      </c>
    </row>
    <row r="17" spans="2:7" s="19" customFormat="1" x14ac:dyDescent="0.25">
      <c r="B17" s="19" t="str">
        <f ca="1">IFERROR(INDEX(Table1[[Content_Nickname]:[Duration]],'Content Data'!$BJ17,COLUMNS($A$11:A17)),"")</f>
        <v/>
      </c>
      <c r="C17" s="28" t="str">
        <f ca="1">HYPERLINK(IFERROR(INDEX(Table1[[Content_Nickname]:[Duration]],'Content Data'!$BJ17,COLUMNS($A$11:B17)),""))</f>
        <v/>
      </c>
      <c r="D17" s="19" t="str">
        <f ca="1">IFERROR(INDEX(Table1[[Content_Nickname]:[Duration]],'Content Data'!$BJ17,COLUMNS($A$11:C17)),"")</f>
        <v/>
      </c>
      <c r="E17" s="19" t="str">
        <f ca="1">IFERROR(INDEX(Table1[[Content_Nickname]:[Duration]],'Content Data'!$BJ17,COLUMNS($A$11:D17)),"")</f>
        <v/>
      </c>
      <c r="F17" s="27" t="str">
        <f ca="1">IFERROR(INDEX(Table1[[Content_Nickname]:[Duration]],'Content Data'!$BJ17,COLUMNS($A$11:E17)),"")</f>
        <v/>
      </c>
      <c r="G17" s="29" t="str">
        <f ca="1">IFERROR(INDEX(Table1[[Content_Nickname]:[Duration]],'Content Data'!$BJ17,COLUMNS($A$11:F17)),"")</f>
        <v/>
      </c>
    </row>
    <row r="18" spans="2:7" s="19" customFormat="1" x14ac:dyDescent="0.25">
      <c r="B18" s="19" t="str">
        <f ca="1">IFERROR(INDEX(Table1[[Content_Nickname]:[Duration]],'Content Data'!$BJ18,COLUMNS($A$11:A18)),"")</f>
        <v/>
      </c>
      <c r="C18" s="28" t="str">
        <f ca="1">HYPERLINK(IFERROR(INDEX(Table1[[Content_Nickname]:[Duration]],'Content Data'!$BJ18,COLUMNS($A$11:B18)),""))</f>
        <v/>
      </c>
      <c r="D18" s="19" t="str">
        <f ca="1">IFERROR(INDEX(Table1[[Content_Nickname]:[Duration]],'Content Data'!$BJ18,COLUMNS($A$11:C18)),"")</f>
        <v/>
      </c>
      <c r="E18" s="19" t="str">
        <f ca="1">IFERROR(INDEX(Table1[[Content_Nickname]:[Duration]],'Content Data'!$BJ18,COLUMNS($A$11:D18)),"")</f>
        <v/>
      </c>
      <c r="F18" s="27" t="str">
        <f ca="1">IFERROR(INDEX(Table1[[Content_Nickname]:[Duration]],'Content Data'!$BJ18,COLUMNS($A$11:E18)),"")</f>
        <v/>
      </c>
      <c r="G18" s="29" t="str">
        <f ca="1">IFERROR(INDEX(Table1[[Content_Nickname]:[Duration]],'Content Data'!$BJ18,COLUMNS($A$11:F18)),"")</f>
        <v/>
      </c>
    </row>
    <row r="19" spans="2:7" s="19" customFormat="1" x14ac:dyDescent="0.25">
      <c r="B19" s="19" t="str">
        <f ca="1">IFERROR(INDEX(Table1[[Content_Nickname]:[Duration]],'Content Data'!$BJ19,COLUMNS($A$11:A19)),"")</f>
        <v/>
      </c>
      <c r="C19" s="28" t="str">
        <f ca="1">HYPERLINK(IFERROR(INDEX(Table1[[Content_Nickname]:[Duration]],'Content Data'!$BJ19,COLUMNS($A$11:B19)),""))</f>
        <v/>
      </c>
      <c r="D19" s="19" t="str">
        <f ca="1">IFERROR(INDEX(Table1[[Content_Nickname]:[Duration]],'Content Data'!$BJ19,COLUMNS($A$11:C19)),"")</f>
        <v/>
      </c>
      <c r="E19" s="19" t="str">
        <f ca="1">IFERROR(INDEX(Table1[[Content_Nickname]:[Duration]],'Content Data'!$BJ19,COLUMNS($A$11:D19)),"")</f>
        <v/>
      </c>
      <c r="F19" s="27" t="str">
        <f ca="1">IFERROR(INDEX(Table1[[Content_Nickname]:[Duration]],'Content Data'!$BJ19,COLUMNS($A$11:E19)),"")</f>
        <v/>
      </c>
      <c r="G19" s="29" t="str">
        <f ca="1">IFERROR(INDEX(Table1[[Content_Nickname]:[Duration]],'Content Data'!$BJ19,COLUMNS($A$11:F19)),"")</f>
        <v/>
      </c>
    </row>
    <row r="20" spans="2:7" s="19" customFormat="1" x14ac:dyDescent="0.25">
      <c r="B20" s="19" t="str">
        <f ca="1">IFERROR(INDEX(Table1[[Content_Nickname]:[Duration]],'Content Data'!$BJ20,COLUMNS($A$11:A20)),"")</f>
        <v/>
      </c>
      <c r="C20" s="28" t="str">
        <f ca="1">HYPERLINK(IFERROR(INDEX(Table1[[Content_Nickname]:[Duration]],'Content Data'!$BJ20,COLUMNS($A$11:B20)),""))</f>
        <v/>
      </c>
      <c r="D20" s="19" t="str">
        <f ca="1">IFERROR(INDEX(Table1[[Content_Nickname]:[Duration]],'Content Data'!$BJ20,COLUMNS($A$11:C20)),"")</f>
        <v/>
      </c>
      <c r="E20" s="19" t="str">
        <f ca="1">IFERROR(INDEX(Table1[[Content_Nickname]:[Duration]],'Content Data'!$BJ20,COLUMNS($A$11:D20)),"")</f>
        <v/>
      </c>
      <c r="F20" s="27" t="str">
        <f ca="1">IFERROR(INDEX(Table1[[Content_Nickname]:[Duration]],'Content Data'!$BJ20,COLUMNS($A$11:E20)),"")</f>
        <v/>
      </c>
      <c r="G20" s="29" t="str">
        <f ca="1">IFERROR(INDEX(Table1[[Content_Nickname]:[Duration]],'Content Data'!$BJ20,COLUMNS($A$11:F20)),"")</f>
        <v/>
      </c>
    </row>
    <row r="21" spans="2:7" s="19" customFormat="1" x14ac:dyDescent="0.25">
      <c r="B21" s="19" t="str">
        <f ca="1">IFERROR(INDEX(Table1[[Content_Nickname]:[Duration]],'Content Data'!$BJ21,COLUMNS($A$11:A21)),"")</f>
        <v/>
      </c>
      <c r="C21" s="28" t="str">
        <f ca="1">HYPERLINK(IFERROR(INDEX(Table1[[Content_Nickname]:[Duration]],'Content Data'!$BJ21,COLUMNS($A$11:B21)),""))</f>
        <v/>
      </c>
      <c r="D21" s="19" t="str">
        <f ca="1">IFERROR(INDEX(Table1[[Content_Nickname]:[Duration]],'Content Data'!$BJ21,COLUMNS($A$11:C21)),"")</f>
        <v/>
      </c>
      <c r="E21" s="19" t="str">
        <f ca="1">IFERROR(INDEX(Table1[[Content_Nickname]:[Duration]],'Content Data'!$BJ21,COLUMNS($A$11:D21)),"")</f>
        <v/>
      </c>
      <c r="F21" s="27" t="str">
        <f ca="1">IFERROR(INDEX(Table1[[Content_Nickname]:[Duration]],'Content Data'!$BJ21,COLUMNS($A$11:E21)),"")</f>
        <v/>
      </c>
      <c r="G21" s="29" t="str">
        <f ca="1">IFERROR(INDEX(Table1[[Content_Nickname]:[Duration]],'Content Data'!$BJ21,COLUMNS($A$11:F21)),"")</f>
        <v/>
      </c>
    </row>
    <row r="22" spans="2:7" s="19" customFormat="1" x14ac:dyDescent="0.25">
      <c r="B22" s="19" t="str">
        <f ca="1">IFERROR(INDEX(Table1[[Content_Nickname]:[Duration]],'Content Data'!$BJ22,COLUMNS($A$11:A22)),"")</f>
        <v/>
      </c>
      <c r="C22" s="28" t="str">
        <f ca="1">HYPERLINK(IFERROR(INDEX(Table1[[Content_Nickname]:[Duration]],'Content Data'!$BJ22,COLUMNS($A$11:B22)),""))</f>
        <v/>
      </c>
      <c r="D22" s="19" t="str">
        <f ca="1">IFERROR(INDEX(Table1[[Content_Nickname]:[Duration]],'Content Data'!$BJ22,COLUMNS($A$11:C22)),"")</f>
        <v/>
      </c>
      <c r="E22" s="19" t="str">
        <f ca="1">IFERROR(INDEX(Table1[[Content_Nickname]:[Duration]],'Content Data'!$BJ22,COLUMNS($A$11:D22)),"")</f>
        <v/>
      </c>
      <c r="F22" s="27" t="str">
        <f ca="1">IFERROR(INDEX(Table1[[Content_Nickname]:[Duration]],'Content Data'!$BJ22,COLUMNS($A$11:E22)),"")</f>
        <v/>
      </c>
      <c r="G22" s="29" t="str">
        <f ca="1">IFERROR(INDEX(Table1[[Content_Nickname]:[Duration]],'Content Data'!$BJ22,COLUMNS($A$11:F22)),"")</f>
        <v/>
      </c>
    </row>
    <row r="23" spans="2:7" s="19" customFormat="1" x14ac:dyDescent="0.25">
      <c r="B23" s="19" t="str">
        <f ca="1">IFERROR(INDEX(Table1[[Content_Nickname]:[Duration]],'Content Data'!$BJ23,COLUMNS($A$11:A23)),"")</f>
        <v/>
      </c>
      <c r="C23" s="28" t="str">
        <f ca="1">HYPERLINK(IFERROR(INDEX(Table1[[Content_Nickname]:[Duration]],'Content Data'!$BJ23,COLUMNS($A$11:B23)),""))</f>
        <v/>
      </c>
      <c r="D23" s="19" t="str">
        <f ca="1">IFERROR(INDEX(Table1[[Content_Nickname]:[Duration]],'Content Data'!$BJ23,COLUMNS($A$11:C23)),"")</f>
        <v/>
      </c>
      <c r="E23" s="19" t="str">
        <f ca="1">IFERROR(INDEX(Table1[[Content_Nickname]:[Duration]],'Content Data'!$BJ23,COLUMNS($A$11:D23)),"")</f>
        <v/>
      </c>
      <c r="F23" s="27" t="str">
        <f ca="1">IFERROR(INDEX(Table1[[Content_Nickname]:[Duration]],'Content Data'!$BJ23,COLUMNS($A$11:E23)),"")</f>
        <v/>
      </c>
      <c r="G23" s="29" t="str">
        <f ca="1">IFERROR(INDEX(Table1[[Content_Nickname]:[Duration]],'Content Data'!$BJ23,COLUMNS($A$11:F23)),"")</f>
        <v/>
      </c>
    </row>
    <row r="24" spans="2:7" s="19" customFormat="1" x14ac:dyDescent="0.25">
      <c r="B24" s="19" t="str">
        <f ca="1">IFERROR(INDEX(Table1[[Content_Nickname]:[Duration]],'Content Data'!$BJ24,COLUMNS($A$11:A24)),"")</f>
        <v/>
      </c>
      <c r="C24" s="28" t="str">
        <f ca="1">HYPERLINK(IFERROR(INDEX(Table1[[Content_Nickname]:[Duration]],'Content Data'!$BJ24,COLUMNS($A$11:B24)),""))</f>
        <v/>
      </c>
      <c r="D24" s="19" t="str">
        <f ca="1">IFERROR(INDEX(Table1[[Content_Nickname]:[Duration]],'Content Data'!$BJ24,COLUMNS($A$11:C24)),"")</f>
        <v/>
      </c>
      <c r="E24" s="19" t="str">
        <f ca="1">IFERROR(INDEX(Table1[[Content_Nickname]:[Duration]],'Content Data'!$BJ24,COLUMNS($A$11:D24)),"")</f>
        <v/>
      </c>
      <c r="F24" s="27" t="str">
        <f ca="1">IFERROR(INDEX(Table1[[Content_Nickname]:[Duration]],'Content Data'!$BJ24,COLUMNS($A$11:E24)),"")</f>
        <v/>
      </c>
      <c r="G24" s="29" t="str">
        <f ca="1">IFERROR(INDEX(Table1[[Content_Nickname]:[Duration]],'Content Data'!$BJ24,COLUMNS($A$11:F24)),"")</f>
        <v/>
      </c>
    </row>
    <row r="25" spans="2:7" s="19" customFormat="1" x14ac:dyDescent="0.25">
      <c r="B25" s="19" t="str">
        <f ca="1">IFERROR(INDEX(Table1[[Content_Nickname]:[Duration]],'Content Data'!$BJ25,COLUMNS($A$11:A25)),"")</f>
        <v/>
      </c>
      <c r="C25" s="28" t="str">
        <f ca="1">HYPERLINK(IFERROR(INDEX(Table1[[Content_Nickname]:[Duration]],'Content Data'!$BJ25,COLUMNS($A$11:B25)),""))</f>
        <v/>
      </c>
      <c r="D25" s="19" t="str">
        <f ca="1">IFERROR(INDEX(Table1[[Content_Nickname]:[Duration]],'Content Data'!$BJ25,COLUMNS($A$11:C25)),"")</f>
        <v/>
      </c>
      <c r="E25" s="19" t="str">
        <f ca="1">IFERROR(INDEX(Table1[[Content_Nickname]:[Duration]],'Content Data'!$BJ25,COLUMNS($A$11:D25)),"")</f>
        <v/>
      </c>
      <c r="F25" s="27" t="str">
        <f ca="1">IFERROR(INDEX(Table1[[Content_Nickname]:[Duration]],'Content Data'!$BJ25,COLUMNS($A$11:E25)),"")</f>
        <v/>
      </c>
      <c r="G25" s="29" t="str">
        <f ca="1">IFERROR(INDEX(Table1[[Content_Nickname]:[Duration]],'Content Data'!$BJ25,COLUMNS($A$11:F25)),"")</f>
        <v/>
      </c>
    </row>
    <row r="26" spans="2:7" s="19" customFormat="1" x14ac:dyDescent="0.25">
      <c r="B26" s="19" t="str">
        <f ca="1">IFERROR(INDEX(Table1[[Content_Nickname]:[Duration]],'Content Data'!$BJ26,COLUMNS($A$11:A26)),"")</f>
        <v/>
      </c>
      <c r="C26" s="28" t="str">
        <f ca="1">HYPERLINK(IFERROR(INDEX(Table1[[Content_Nickname]:[Duration]],'Content Data'!$BJ26,COLUMNS($A$11:B26)),""))</f>
        <v/>
      </c>
      <c r="D26" s="19" t="str">
        <f ca="1">IFERROR(INDEX(Table1[[Content_Nickname]:[Duration]],'Content Data'!$BJ26,COLUMNS($A$11:C26)),"")</f>
        <v/>
      </c>
      <c r="E26" s="19" t="str">
        <f ca="1">IFERROR(INDEX(Table1[[Content_Nickname]:[Duration]],'Content Data'!$BJ26,COLUMNS($A$11:D26)),"")</f>
        <v/>
      </c>
      <c r="F26" s="27" t="str">
        <f ca="1">IFERROR(INDEX(Table1[[Content_Nickname]:[Duration]],'Content Data'!$BJ26,COLUMNS($A$11:E26)),"")</f>
        <v/>
      </c>
      <c r="G26" s="29" t="str">
        <f ca="1">IFERROR(INDEX(Table1[[Content_Nickname]:[Duration]],'Content Data'!$BJ26,COLUMNS($A$11:F26)),"")</f>
        <v/>
      </c>
    </row>
    <row r="27" spans="2:7" s="19" customFormat="1" x14ac:dyDescent="0.25">
      <c r="B27" s="19" t="str">
        <f ca="1">IFERROR(INDEX(Table1[[Content_Nickname]:[Duration]],'Content Data'!$BJ27,COLUMNS($A$11:A27)),"")</f>
        <v/>
      </c>
      <c r="C27" s="28" t="str">
        <f ca="1">HYPERLINK(IFERROR(INDEX(Table1[[Content_Nickname]:[Duration]],'Content Data'!$BJ27,COLUMNS($A$11:B27)),""))</f>
        <v/>
      </c>
      <c r="D27" s="19" t="str">
        <f ca="1">IFERROR(INDEX(Table1[[Content_Nickname]:[Duration]],'Content Data'!$BJ27,COLUMNS($A$11:C27)),"")</f>
        <v/>
      </c>
      <c r="E27" s="19" t="str">
        <f ca="1">IFERROR(INDEX(Table1[[Content_Nickname]:[Duration]],'Content Data'!$BJ27,COLUMNS($A$11:D27)),"")</f>
        <v/>
      </c>
      <c r="F27" s="27" t="str">
        <f ca="1">IFERROR(INDEX(Table1[[Content_Nickname]:[Duration]],'Content Data'!$BJ27,COLUMNS($A$11:E27)),"")</f>
        <v/>
      </c>
      <c r="G27" s="29" t="str">
        <f ca="1">IFERROR(INDEX(Table1[[Content_Nickname]:[Duration]],'Content Data'!$BJ27,COLUMNS($A$11:F27)),"")</f>
        <v/>
      </c>
    </row>
    <row r="28" spans="2:7" s="19" customFormat="1" x14ac:dyDescent="0.25">
      <c r="B28" s="19" t="str">
        <f ca="1">IFERROR(INDEX(Table1[[Content_Nickname]:[Duration]],'Content Data'!$BJ28,COLUMNS($A$11:A28)),"")</f>
        <v/>
      </c>
      <c r="C28" s="28" t="str">
        <f ca="1">HYPERLINK(IFERROR(INDEX(Table1[[Content_Nickname]:[Duration]],'Content Data'!$BJ28,COLUMNS($A$11:B28)),""))</f>
        <v/>
      </c>
      <c r="D28" s="19" t="str">
        <f ca="1">IFERROR(INDEX(Table1[[Content_Nickname]:[Duration]],'Content Data'!$BJ28,COLUMNS($A$11:C28)),"")</f>
        <v/>
      </c>
      <c r="E28" s="19" t="str">
        <f ca="1">IFERROR(INDEX(Table1[[Content_Nickname]:[Duration]],'Content Data'!$BJ28,COLUMNS($A$11:D28)),"")</f>
        <v/>
      </c>
      <c r="F28" s="27" t="str">
        <f ca="1">IFERROR(INDEX(Table1[[Content_Nickname]:[Duration]],'Content Data'!$BJ28,COLUMNS($A$11:E28)),"")</f>
        <v/>
      </c>
      <c r="G28" s="29" t="str">
        <f ca="1">IFERROR(INDEX(Table1[[Content_Nickname]:[Duration]],'Content Data'!$BJ28,COLUMNS($A$11:F28)),"")</f>
        <v/>
      </c>
    </row>
    <row r="29" spans="2:7" s="19" customFormat="1" x14ac:dyDescent="0.25">
      <c r="B29" s="19" t="str">
        <f ca="1">IFERROR(INDEX(Table1[[Content_Nickname]:[Duration]],'Content Data'!$BJ29,COLUMNS($A$11:A29)),"")</f>
        <v/>
      </c>
      <c r="C29" s="28" t="str">
        <f ca="1">HYPERLINK(IFERROR(INDEX(Table1[[Content_Nickname]:[Duration]],'Content Data'!$BJ29,COLUMNS($A$11:B29)),""))</f>
        <v/>
      </c>
      <c r="D29" s="19" t="str">
        <f ca="1">IFERROR(INDEX(Table1[[Content_Nickname]:[Duration]],'Content Data'!$BJ29,COLUMNS($A$11:C29)),"")</f>
        <v/>
      </c>
      <c r="E29" s="19" t="str">
        <f ca="1">IFERROR(INDEX(Table1[[Content_Nickname]:[Duration]],'Content Data'!$BJ29,COLUMNS($A$11:D29)),"")</f>
        <v/>
      </c>
      <c r="F29" s="27" t="str">
        <f ca="1">IFERROR(INDEX(Table1[[Content_Nickname]:[Duration]],'Content Data'!$BJ29,COLUMNS($A$11:E29)),"")</f>
        <v/>
      </c>
      <c r="G29" s="29" t="str">
        <f ca="1">IFERROR(INDEX(Table1[[Content_Nickname]:[Duration]],'Content Data'!$BJ29,COLUMNS($A$11:F29)),"")</f>
        <v/>
      </c>
    </row>
    <row r="30" spans="2:7" s="19" customFormat="1" x14ac:dyDescent="0.25">
      <c r="B30" s="19" t="str">
        <f ca="1">IFERROR(INDEX(Table1[[Content_Nickname]:[Duration]],'Content Data'!$BJ30,COLUMNS($A$11:A30)),"")</f>
        <v/>
      </c>
      <c r="C30" s="28" t="str">
        <f ca="1">HYPERLINK(IFERROR(INDEX(Table1[[Content_Nickname]:[Duration]],'Content Data'!$BJ30,COLUMNS($A$11:B30)),""))</f>
        <v/>
      </c>
      <c r="D30" s="19" t="str">
        <f ca="1">IFERROR(INDEX(Table1[[Content_Nickname]:[Duration]],'Content Data'!$BJ30,COLUMNS($A$11:C30)),"")</f>
        <v/>
      </c>
      <c r="E30" s="19" t="str">
        <f ca="1">IFERROR(INDEX(Table1[[Content_Nickname]:[Duration]],'Content Data'!$BJ30,COLUMNS($A$11:D30)),"")</f>
        <v/>
      </c>
      <c r="F30" s="27" t="str">
        <f ca="1">IFERROR(INDEX(Table1[[Content_Nickname]:[Duration]],'Content Data'!$BJ30,COLUMNS($A$11:E30)),"")</f>
        <v/>
      </c>
      <c r="G30" s="29" t="str">
        <f ca="1">IFERROR(INDEX(Table1[[Content_Nickname]:[Duration]],'Content Data'!$BJ30,COLUMNS($A$11:F30)),"")</f>
        <v/>
      </c>
    </row>
    <row r="31" spans="2:7" s="19" customFormat="1" x14ac:dyDescent="0.25">
      <c r="B31" s="19" t="str">
        <f ca="1">IFERROR(INDEX(Table1[[Content_Nickname]:[Duration]],'Content Data'!$BJ31,COLUMNS($A$11:A31)),"")</f>
        <v/>
      </c>
      <c r="C31" s="28" t="str">
        <f ca="1">HYPERLINK(IFERROR(INDEX(Table1[[Content_Nickname]:[Duration]],'Content Data'!$BJ31,COLUMNS($A$11:B31)),""))</f>
        <v/>
      </c>
      <c r="D31" s="19" t="str">
        <f ca="1">IFERROR(INDEX(Table1[[Content_Nickname]:[Duration]],'Content Data'!$BJ31,COLUMNS($A$11:C31)),"")</f>
        <v/>
      </c>
      <c r="E31" s="19" t="str">
        <f ca="1">IFERROR(INDEX(Table1[[Content_Nickname]:[Duration]],'Content Data'!$BJ31,COLUMNS($A$11:D31)),"")</f>
        <v/>
      </c>
      <c r="F31" s="27" t="str">
        <f ca="1">IFERROR(INDEX(Table1[[Content_Nickname]:[Duration]],'Content Data'!$BJ31,COLUMNS($A$11:E31)),"")</f>
        <v/>
      </c>
      <c r="G31" s="29" t="str">
        <f ca="1">IFERROR(INDEX(Table1[[Content_Nickname]:[Duration]],'Content Data'!$BJ31,COLUMNS($A$11:F31)),"")</f>
        <v/>
      </c>
    </row>
    <row r="32" spans="2:7" s="19" customFormat="1" x14ac:dyDescent="0.25">
      <c r="B32" s="19" t="str">
        <f ca="1">IFERROR(INDEX(Table1[[Content_Nickname]:[Duration]],'Content Data'!$BJ32,COLUMNS($A$11:A32)),"")</f>
        <v/>
      </c>
      <c r="C32" s="28" t="str">
        <f ca="1">HYPERLINK(IFERROR(INDEX(Table1[[Content_Nickname]:[Duration]],'Content Data'!$BJ32,COLUMNS($A$11:B32)),""))</f>
        <v/>
      </c>
      <c r="D32" s="19" t="str">
        <f ca="1">IFERROR(INDEX(Table1[[Content_Nickname]:[Duration]],'Content Data'!$BJ32,COLUMNS($A$11:C32)),"")</f>
        <v/>
      </c>
      <c r="E32" s="19" t="str">
        <f ca="1">IFERROR(INDEX(Table1[[Content_Nickname]:[Duration]],'Content Data'!$BJ32,COLUMNS($A$11:D32)),"")</f>
        <v/>
      </c>
      <c r="F32" s="27" t="str">
        <f ca="1">IFERROR(INDEX(Table1[[Content_Nickname]:[Duration]],'Content Data'!$BJ32,COLUMNS($A$11:E32)),"")</f>
        <v/>
      </c>
      <c r="G32" s="29" t="str">
        <f ca="1">IFERROR(INDEX(Table1[[Content_Nickname]:[Duration]],'Content Data'!$BJ32,COLUMNS($A$11:F32)),"")</f>
        <v/>
      </c>
    </row>
    <row r="33" spans="2:7" s="19" customFormat="1" x14ac:dyDescent="0.25">
      <c r="B33" s="19" t="str">
        <f ca="1">IFERROR(INDEX(Table1[[Content_Nickname]:[Duration]],'Content Data'!$BJ33,COLUMNS($A$11:A33)),"")</f>
        <v/>
      </c>
      <c r="C33" s="28" t="str">
        <f ca="1">HYPERLINK(IFERROR(INDEX(Table1[[Content_Nickname]:[Duration]],'Content Data'!$BJ33,COLUMNS($A$11:B33)),""))</f>
        <v/>
      </c>
      <c r="D33" s="19" t="str">
        <f ca="1">IFERROR(INDEX(Table1[[Content_Nickname]:[Duration]],'Content Data'!$BJ33,COLUMNS($A$11:C33)),"")</f>
        <v/>
      </c>
      <c r="E33" s="19" t="str">
        <f ca="1">IFERROR(INDEX(Table1[[Content_Nickname]:[Duration]],'Content Data'!$BJ33,COLUMNS($A$11:D33)),"")</f>
        <v/>
      </c>
      <c r="F33" s="27" t="str">
        <f ca="1">IFERROR(INDEX(Table1[[Content_Nickname]:[Duration]],'Content Data'!$BJ33,COLUMNS($A$11:E33)),"")</f>
        <v/>
      </c>
      <c r="G33" s="29" t="str">
        <f ca="1">IFERROR(INDEX(Table1[[Content_Nickname]:[Duration]],'Content Data'!$BJ33,COLUMNS($A$11:F33)),"")</f>
        <v/>
      </c>
    </row>
    <row r="34" spans="2:7" s="19" customFormat="1" x14ac:dyDescent="0.25">
      <c r="B34" s="19" t="str">
        <f ca="1">IFERROR(INDEX(Table1[[Content_Nickname]:[Duration]],'Content Data'!$BJ34,COLUMNS($A$11:A34)),"")</f>
        <v/>
      </c>
      <c r="C34" s="28" t="str">
        <f ca="1">HYPERLINK(IFERROR(INDEX(Table1[[Content_Nickname]:[Duration]],'Content Data'!$BJ34,COLUMNS($A$11:B34)),""))</f>
        <v/>
      </c>
      <c r="D34" s="19" t="str">
        <f ca="1">IFERROR(INDEX(Table1[[Content_Nickname]:[Duration]],'Content Data'!$BJ34,COLUMNS($A$11:C34)),"")</f>
        <v/>
      </c>
      <c r="E34" s="19" t="str">
        <f ca="1">IFERROR(INDEX(Table1[[Content_Nickname]:[Duration]],'Content Data'!$BJ34,COLUMNS($A$11:D34)),"")</f>
        <v/>
      </c>
      <c r="F34" s="27" t="str">
        <f ca="1">IFERROR(INDEX(Table1[[Content_Nickname]:[Duration]],'Content Data'!$BJ34,COLUMNS($A$11:E34)),"")</f>
        <v/>
      </c>
      <c r="G34" s="29" t="str">
        <f ca="1">IFERROR(INDEX(Table1[[Content_Nickname]:[Duration]],'Content Data'!$BJ34,COLUMNS($A$11:F34)),"")</f>
        <v/>
      </c>
    </row>
    <row r="35" spans="2:7" s="19" customFormat="1" x14ac:dyDescent="0.25">
      <c r="B35" s="19" t="str">
        <f ca="1">IFERROR(INDEX(Table1[[Content_Nickname]:[Duration]],'Content Data'!$BJ35,COLUMNS($A$11:A35)),"")</f>
        <v/>
      </c>
      <c r="C35" s="28" t="str">
        <f ca="1">HYPERLINK(IFERROR(INDEX(Table1[[Content_Nickname]:[Duration]],'Content Data'!$BJ35,COLUMNS($A$11:B35)),""))</f>
        <v/>
      </c>
      <c r="D35" s="19" t="str">
        <f ca="1">IFERROR(INDEX(Table1[[Content_Nickname]:[Duration]],'Content Data'!$BJ35,COLUMNS($A$11:C35)),"")</f>
        <v/>
      </c>
      <c r="E35" s="19" t="str">
        <f ca="1">IFERROR(INDEX(Table1[[Content_Nickname]:[Duration]],'Content Data'!$BJ35,COLUMNS($A$11:D35)),"")</f>
        <v/>
      </c>
      <c r="F35" s="27" t="str">
        <f ca="1">IFERROR(INDEX(Table1[[Content_Nickname]:[Duration]],'Content Data'!$BJ35,COLUMNS($A$11:E35)),"")</f>
        <v/>
      </c>
      <c r="G35" s="29" t="str">
        <f ca="1">IFERROR(INDEX(Table1[[Content_Nickname]:[Duration]],'Content Data'!$BJ35,COLUMNS($A$11:F35)),"")</f>
        <v/>
      </c>
    </row>
    <row r="36" spans="2:7" s="19" customFormat="1" x14ac:dyDescent="0.25">
      <c r="B36" s="19" t="str">
        <f ca="1">IFERROR(INDEX(Table1[[Content_Nickname]:[Duration]],'Content Data'!$BJ36,COLUMNS($A$11:A36)),"")</f>
        <v/>
      </c>
      <c r="C36" s="28" t="str">
        <f ca="1">HYPERLINK(IFERROR(INDEX(Table1[[Content_Nickname]:[Duration]],'Content Data'!$BJ36,COLUMNS($A$11:B36)),""))</f>
        <v/>
      </c>
      <c r="D36" s="19" t="str">
        <f ca="1">IFERROR(INDEX(Table1[[Content_Nickname]:[Duration]],'Content Data'!$BJ36,COLUMNS($A$11:C36)),"")</f>
        <v/>
      </c>
      <c r="E36" s="19" t="str">
        <f ca="1">IFERROR(INDEX(Table1[[Content_Nickname]:[Duration]],'Content Data'!$BJ36,COLUMNS($A$11:D36)),"")</f>
        <v/>
      </c>
      <c r="F36" s="27" t="str">
        <f ca="1">IFERROR(INDEX(Table1[[Content_Nickname]:[Duration]],'Content Data'!$BJ36,COLUMNS($A$11:E36)),"")</f>
        <v/>
      </c>
      <c r="G36" s="29" t="str">
        <f ca="1">IFERROR(INDEX(Table1[[Content_Nickname]:[Duration]],'Content Data'!$BJ36,COLUMNS($A$11:F36)),"")</f>
        <v/>
      </c>
    </row>
    <row r="37" spans="2:7" s="19" customFormat="1" x14ac:dyDescent="0.25">
      <c r="B37" s="19" t="str">
        <f ca="1">IFERROR(INDEX(Table1[[Content_Nickname]:[Duration]],'Content Data'!$BJ37,COLUMNS($A$11:A37)),"")</f>
        <v/>
      </c>
      <c r="C37" s="28" t="str">
        <f ca="1">HYPERLINK(IFERROR(INDEX(Table1[[Content_Nickname]:[Duration]],'Content Data'!$BJ37,COLUMNS($A$11:B37)),""))</f>
        <v/>
      </c>
      <c r="D37" s="19" t="str">
        <f ca="1">IFERROR(INDEX(Table1[[Content_Nickname]:[Duration]],'Content Data'!$BJ37,COLUMNS($A$11:C37)),"")</f>
        <v/>
      </c>
      <c r="E37" s="19" t="str">
        <f ca="1">IFERROR(INDEX(Table1[[Content_Nickname]:[Duration]],'Content Data'!$BJ37,COLUMNS($A$11:D37)),"")</f>
        <v/>
      </c>
      <c r="F37" s="27" t="str">
        <f ca="1">IFERROR(INDEX(Table1[[Content_Nickname]:[Duration]],'Content Data'!$BJ37,COLUMNS($A$11:E37)),"")</f>
        <v/>
      </c>
      <c r="G37" s="29" t="str">
        <f ca="1">IFERROR(INDEX(Table1[[Content_Nickname]:[Duration]],'Content Data'!$BJ37,COLUMNS($A$11:F37)),"")</f>
        <v/>
      </c>
    </row>
    <row r="38" spans="2:7" s="19" customFormat="1" x14ac:dyDescent="0.25">
      <c r="B38" s="19" t="str">
        <f ca="1">IFERROR(INDEX(Table1[[Content_Nickname]:[Duration]],'Content Data'!$BJ38,COLUMNS($A$11:A38)),"")</f>
        <v/>
      </c>
      <c r="C38" s="28" t="str">
        <f ca="1">HYPERLINK(IFERROR(INDEX(Table1[[Content_Nickname]:[Duration]],'Content Data'!$BJ38,COLUMNS($A$11:B38)),""))</f>
        <v/>
      </c>
      <c r="D38" s="19" t="str">
        <f ca="1">IFERROR(INDEX(Table1[[Content_Nickname]:[Duration]],'Content Data'!$BJ38,COLUMNS($A$11:C38)),"")</f>
        <v/>
      </c>
      <c r="E38" s="19" t="str">
        <f ca="1">IFERROR(INDEX(Table1[[Content_Nickname]:[Duration]],'Content Data'!$BJ38,COLUMNS($A$11:D38)),"")</f>
        <v/>
      </c>
      <c r="F38" s="27" t="str">
        <f ca="1">IFERROR(INDEX(Table1[[Content_Nickname]:[Duration]],'Content Data'!$BJ38,COLUMNS($A$11:E38)),"")</f>
        <v/>
      </c>
      <c r="G38" s="29" t="str">
        <f ca="1">IFERROR(INDEX(Table1[[Content_Nickname]:[Duration]],'Content Data'!$BJ38,COLUMNS($A$11:F38)),"")</f>
        <v/>
      </c>
    </row>
    <row r="39" spans="2:7" s="19" customFormat="1" x14ac:dyDescent="0.25">
      <c r="B39" s="19" t="str">
        <f ca="1">IFERROR(INDEX(Table1[[Content_Nickname]:[Duration]],'Content Data'!$BJ39,COLUMNS($A$11:A39)),"")</f>
        <v/>
      </c>
      <c r="C39" s="28" t="str">
        <f ca="1">HYPERLINK(IFERROR(INDEX(Table1[[Content_Nickname]:[Duration]],'Content Data'!$BJ39,COLUMNS($A$11:B39)),""))</f>
        <v/>
      </c>
      <c r="D39" s="19" t="str">
        <f ca="1">IFERROR(INDEX(Table1[[Content_Nickname]:[Duration]],'Content Data'!$BJ39,COLUMNS($A$11:C39)),"")</f>
        <v/>
      </c>
      <c r="E39" s="19" t="str">
        <f ca="1">IFERROR(INDEX(Table1[[Content_Nickname]:[Duration]],'Content Data'!$BJ39,COLUMNS($A$11:D39)),"")</f>
        <v/>
      </c>
      <c r="F39" s="27" t="str">
        <f ca="1">IFERROR(INDEX(Table1[[Content_Nickname]:[Duration]],'Content Data'!$BJ39,COLUMNS($A$11:E39)),"")</f>
        <v/>
      </c>
      <c r="G39" s="29" t="str">
        <f ca="1">IFERROR(INDEX(Table1[[Content_Nickname]:[Duration]],'Content Data'!$BJ39,COLUMNS($A$11:F39)),"")</f>
        <v/>
      </c>
    </row>
    <row r="40" spans="2:7" s="19" customFormat="1" x14ac:dyDescent="0.25">
      <c r="B40" s="19" t="str">
        <f ca="1">IFERROR(INDEX(Table1[[Content_Nickname]:[Duration]],'Content Data'!$BJ40,COLUMNS($A$11:A40)),"")</f>
        <v/>
      </c>
      <c r="C40" s="28" t="str">
        <f ca="1">HYPERLINK(IFERROR(INDEX(Table1[[Content_Nickname]:[Duration]],'Content Data'!$BJ40,COLUMNS($A$11:B40)),""))</f>
        <v/>
      </c>
      <c r="D40" s="19" t="str">
        <f ca="1">IFERROR(INDEX(Table1[[Content_Nickname]:[Duration]],'Content Data'!$BJ40,COLUMNS($A$11:C40)),"")</f>
        <v/>
      </c>
      <c r="E40" s="19" t="str">
        <f ca="1">IFERROR(INDEX(Table1[[Content_Nickname]:[Duration]],'Content Data'!$BJ40,COLUMNS($A$11:D40)),"")</f>
        <v/>
      </c>
      <c r="F40" s="27" t="str">
        <f ca="1">IFERROR(INDEX(Table1[[Content_Nickname]:[Duration]],'Content Data'!$BJ40,COLUMNS($A$11:E40)),"")</f>
        <v/>
      </c>
      <c r="G40" s="29" t="str">
        <f ca="1">IFERROR(INDEX(Table1[[Content_Nickname]:[Duration]],'Content Data'!$BJ40,COLUMNS($A$11:F40)),"")</f>
        <v/>
      </c>
    </row>
    <row r="41" spans="2:7" s="19" customFormat="1" x14ac:dyDescent="0.25">
      <c r="B41" s="19" t="str">
        <f ca="1">IFERROR(INDEX(Table1[[Content_Nickname]:[Duration]],'Content Data'!$BJ41,COLUMNS($A$11:A41)),"")</f>
        <v/>
      </c>
      <c r="C41" s="28" t="str">
        <f ca="1">HYPERLINK(IFERROR(INDEX(Table1[[Content_Nickname]:[Duration]],'Content Data'!$BJ41,COLUMNS($A$11:B41)),""))</f>
        <v/>
      </c>
      <c r="D41" s="19" t="str">
        <f ca="1">IFERROR(INDEX(Table1[[Content_Nickname]:[Duration]],'Content Data'!$BJ41,COLUMNS($A$11:C41)),"")</f>
        <v/>
      </c>
      <c r="E41" s="19" t="str">
        <f ca="1">IFERROR(INDEX(Table1[[Content_Nickname]:[Duration]],'Content Data'!$BJ41,COLUMNS($A$11:D41)),"")</f>
        <v/>
      </c>
      <c r="F41" s="27" t="str">
        <f ca="1">IFERROR(INDEX(Table1[[Content_Nickname]:[Duration]],'Content Data'!$BJ41,COLUMNS($A$11:E41)),"")</f>
        <v/>
      </c>
      <c r="G41" s="29" t="str">
        <f ca="1">IFERROR(INDEX(Table1[[Content_Nickname]:[Duration]],'Content Data'!$BJ41,COLUMNS($A$11:F41)),"")</f>
        <v/>
      </c>
    </row>
    <row r="42" spans="2:7" s="19" customFormat="1" x14ac:dyDescent="0.25">
      <c r="B42" s="19" t="str">
        <f ca="1">IFERROR(INDEX(Table1[[Content_Nickname]:[Duration]],'Content Data'!$BJ42,COLUMNS($A$11:A42)),"")</f>
        <v/>
      </c>
      <c r="C42" s="28" t="str">
        <f ca="1">HYPERLINK(IFERROR(INDEX(Table1[[Content_Nickname]:[Duration]],'Content Data'!$BJ42,COLUMNS($A$11:B42)),""))</f>
        <v/>
      </c>
      <c r="D42" s="19" t="str">
        <f ca="1">IFERROR(INDEX(Table1[[Content_Nickname]:[Duration]],'Content Data'!$BJ42,COLUMNS($A$11:C42)),"")</f>
        <v/>
      </c>
      <c r="E42" s="19" t="str">
        <f ca="1">IFERROR(INDEX(Table1[[Content_Nickname]:[Duration]],'Content Data'!$BJ42,COLUMNS($A$11:D42)),"")</f>
        <v/>
      </c>
      <c r="F42" s="27" t="str">
        <f ca="1">IFERROR(INDEX(Table1[[Content_Nickname]:[Duration]],'Content Data'!$BJ42,COLUMNS($A$11:E42)),"")</f>
        <v/>
      </c>
      <c r="G42" s="29" t="str">
        <f ca="1">IFERROR(INDEX(Table1[[Content_Nickname]:[Duration]],'Content Data'!$BJ42,COLUMNS($A$11:F42)),"")</f>
        <v/>
      </c>
    </row>
    <row r="43" spans="2:7" s="19" customFormat="1" x14ac:dyDescent="0.25">
      <c r="B43" s="19" t="str">
        <f>IFERROR(INDEX(Table1[[Content_Nickname]:[Duration]],'Content Data'!$BJ43,COLUMNS($A$11:A43)),"")</f>
        <v/>
      </c>
      <c r="C43" s="28" t="str">
        <f>HYPERLINK(IFERROR(INDEX(Table1[[Content_Nickname]:[Duration]],'Content Data'!$BJ43,COLUMNS($A$11:B43)),""))</f>
        <v/>
      </c>
      <c r="D43" s="19" t="str">
        <f>IFERROR(INDEX(Table1[[Content_Nickname]:[Duration]],'Content Data'!$BJ43,COLUMNS($A$11:C43)),"")</f>
        <v/>
      </c>
      <c r="E43" s="19" t="str">
        <f>IFERROR(INDEX(Table1[[Content_Nickname]:[Duration]],'Content Data'!$BJ43,COLUMNS($A$11:D43)),"")</f>
        <v/>
      </c>
      <c r="F43" s="27" t="str">
        <f>IFERROR(INDEX(Table1[[Content_Nickname]:[Duration]],'Content Data'!$BJ43,COLUMNS($A$11:E43)),"")</f>
        <v/>
      </c>
      <c r="G43" s="29" t="str">
        <f>IFERROR(INDEX(Table1[[Content_Nickname]:[Duration]],'Content Data'!$BJ43,COLUMNS($A$11:F43)),"")</f>
        <v/>
      </c>
    </row>
    <row r="44" spans="2:7" s="19" customFormat="1" x14ac:dyDescent="0.25">
      <c r="B44" s="19" t="str">
        <f>IFERROR(INDEX(Table1[[Content_Nickname]:[Duration]],'Content Data'!$BJ44,COLUMNS($A$11:A44)),"")</f>
        <v/>
      </c>
      <c r="C44" s="28" t="str">
        <f>HYPERLINK(IFERROR(INDEX(Table1[[Content_Nickname]:[Duration]],'Content Data'!$BJ44,COLUMNS($A$11:B44)),""))</f>
        <v/>
      </c>
      <c r="D44" s="19" t="str">
        <f>IFERROR(INDEX(Table1[[Content_Nickname]:[Duration]],'Content Data'!$BJ44,COLUMNS($A$11:C44)),"")</f>
        <v/>
      </c>
      <c r="E44" s="19" t="str">
        <f>IFERROR(INDEX(Table1[[Content_Nickname]:[Duration]],'Content Data'!$BJ44,COLUMNS($A$11:D44)),"")</f>
        <v/>
      </c>
      <c r="F44" s="27" t="str">
        <f>IFERROR(INDEX(Table1[[Content_Nickname]:[Duration]],'Content Data'!$BJ44,COLUMNS($A$11:E44)),"")</f>
        <v/>
      </c>
      <c r="G44" s="29" t="str">
        <f>IFERROR(INDEX(Table1[[Content_Nickname]:[Duration]],'Content Data'!$BJ44,COLUMNS($A$11:F44)),"")</f>
        <v/>
      </c>
    </row>
    <row r="45" spans="2:7" s="19" customFormat="1" x14ac:dyDescent="0.25">
      <c r="B45" s="19" t="str">
        <f>IFERROR(INDEX(Table1[[Content_Nickname]:[Duration]],'Content Data'!$BJ45,COLUMNS($A$11:A45)),"")</f>
        <v/>
      </c>
      <c r="C45" s="28" t="str">
        <f>HYPERLINK(IFERROR(INDEX(Table1[[Content_Nickname]:[Duration]],'Content Data'!$BJ45,COLUMNS($A$11:B45)),""))</f>
        <v/>
      </c>
      <c r="D45" s="19" t="str">
        <f>IFERROR(INDEX(Table1[[Content_Nickname]:[Duration]],'Content Data'!$BJ45,COLUMNS($A$11:C45)),"")</f>
        <v/>
      </c>
      <c r="E45" s="19" t="str">
        <f>IFERROR(INDEX(Table1[[Content_Nickname]:[Duration]],'Content Data'!$BJ45,COLUMNS($A$11:D45)),"")</f>
        <v/>
      </c>
      <c r="F45" s="27" t="str">
        <f>IFERROR(INDEX(Table1[[Content_Nickname]:[Duration]],'Content Data'!$BJ45,COLUMNS($A$11:E45)),"")</f>
        <v/>
      </c>
      <c r="G45" s="29" t="str">
        <f>IFERROR(INDEX(Table1[[Content_Nickname]:[Duration]],'Content Data'!$BJ45,COLUMNS($A$11:F45)),"")</f>
        <v/>
      </c>
    </row>
    <row r="46" spans="2:7" s="19" customFormat="1" x14ac:dyDescent="0.25">
      <c r="B46" s="19" t="str">
        <f>IFERROR(INDEX(Table1[[Content_Nickname]:[Duration]],'Content Data'!$BJ46,COLUMNS($A$11:A46)),"")</f>
        <v/>
      </c>
      <c r="C46" s="28" t="str">
        <f>HYPERLINK(IFERROR(INDEX(Table1[[Content_Nickname]:[Duration]],'Content Data'!$BJ46,COLUMNS($A$11:B46)),""))</f>
        <v/>
      </c>
      <c r="D46" s="19" t="str">
        <f>IFERROR(INDEX(Table1[[Content_Nickname]:[Duration]],'Content Data'!$BJ46,COLUMNS($A$11:C46)),"")</f>
        <v/>
      </c>
      <c r="E46" s="19" t="str">
        <f>IFERROR(INDEX(Table1[[Content_Nickname]:[Duration]],'Content Data'!$BJ46,COLUMNS($A$11:D46)),"")</f>
        <v/>
      </c>
      <c r="F46" s="27" t="str">
        <f>IFERROR(INDEX(Table1[[Content_Nickname]:[Duration]],'Content Data'!$BJ46,COLUMNS($A$11:E46)),"")</f>
        <v/>
      </c>
      <c r="G46" s="29" t="str">
        <f>IFERROR(INDEX(Table1[[Content_Nickname]:[Duration]],'Content Data'!$BJ46,COLUMNS($A$11:F46)),"")</f>
        <v/>
      </c>
    </row>
    <row r="47" spans="2:7" s="19" customFormat="1" x14ac:dyDescent="0.25">
      <c r="B47" s="19" t="str">
        <f>IFERROR(INDEX(Table1[[Content_Nickname]:[Duration]],'Content Data'!$BJ47,COLUMNS($A$11:A47)),"")</f>
        <v/>
      </c>
      <c r="C47" s="28" t="str">
        <f>HYPERLINK(IFERROR(INDEX(Table1[[Content_Nickname]:[Duration]],'Content Data'!$BJ47,COLUMNS($A$11:B47)),""))</f>
        <v/>
      </c>
      <c r="D47" s="19" t="str">
        <f>IFERROR(INDEX(Table1[[Content_Nickname]:[Duration]],'Content Data'!$BJ47,COLUMNS($A$11:C47)),"")</f>
        <v/>
      </c>
      <c r="E47" s="19" t="str">
        <f>IFERROR(INDEX(Table1[[Content_Nickname]:[Duration]],'Content Data'!$BJ47,COLUMNS($A$11:D47)),"")</f>
        <v/>
      </c>
      <c r="F47" s="27" t="str">
        <f>IFERROR(INDEX(Table1[[Content_Nickname]:[Duration]],'Content Data'!$BJ47,COLUMNS($A$11:E47)),"")</f>
        <v/>
      </c>
      <c r="G47" s="29" t="str">
        <f>IFERROR(INDEX(Table1[[Content_Nickname]:[Duration]],'Content Data'!$BJ47,COLUMNS($A$11:F47)),"")</f>
        <v/>
      </c>
    </row>
    <row r="48" spans="2:7" s="19" customFormat="1" x14ac:dyDescent="0.25">
      <c r="B48" s="19" t="str">
        <f>IFERROR(INDEX(Table1[[Content_Nickname]:[Duration]],'Content Data'!$BJ48,COLUMNS($A$11:A48)),"")</f>
        <v/>
      </c>
      <c r="C48" s="28" t="str">
        <f>HYPERLINK(IFERROR(INDEX(Table1[[Content_Nickname]:[Duration]],'Content Data'!$BJ48,COLUMNS($A$11:B48)),""))</f>
        <v/>
      </c>
      <c r="D48" s="19" t="str">
        <f>IFERROR(INDEX(Table1[[Content_Nickname]:[Duration]],'Content Data'!$BJ48,COLUMNS($A$11:C48)),"")</f>
        <v/>
      </c>
      <c r="E48" s="19" t="str">
        <f>IFERROR(INDEX(Table1[[Content_Nickname]:[Duration]],'Content Data'!$BJ48,COLUMNS($A$11:D48)),"")</f>
        <v/>
      </c>
      <c r="F48" s="27" t="str">
        <f>IFERROR(INDEX(Table1[[Content_Nickname]:[Duration]],'Content Data'!$BJ48,COLUMNS($A$11:E48)),"")</f>
        <v/>
      </c>
      <c r="G48" s="29" t="str">
        <f>IFERROR(INDEX(Table1[[Content_Nickname]:[Duration]],'Content Data'!$BJ48,COLUMNS($A$11:F48)),"")</f>
        <v/>
      </c>
    </row>
    <row r="49" spans="2:7" s="19" customFormat="1" x14ac:dyDescent="0.25">
      <c r="B49" s="19" t="str">
        <f>IFERROR(INDEX(Table1[[Content_Nickname]:[Duration]],'Content Data'!$BJ49,COLUMNS($A$11:A49)),"")</f>
        <v/>
      </c>
      <c r="C49" s="28" t="str">
        <f>HYPERLINK(IFERROR(INDEX(Table1[[Content_Nickname]:[Duration]],'Content Data'!$BJ49,COLUMNS($A$11:B49)),""))</f>
        <v/>
      </c>
      <c r="D49" s="19" t="str">
        <f>IFERROR(INDEX(Table1[[Content_Nickname]:[Duration]],'Content Data'!$BJ49,COLUMNS($A$11:C49)),"")</f>
        <v/>
      </c>
      <c r="E49" s="19" t="str">
        <f>IFERROR(INDEX(Table1[[Content_Nickname]:[Duration]],'Content Data'!$BJ49,COLUMNS($A$11:D49)),"")</f>
        <v/>
      </c>
      <c r="F49" s="27" t="str">
        <f>IFERROR(INDEX(Table1[[Content_Nickname]:[Duration]],'Content Data'!$BJ49,COLUMNS($A$11:E49)),"")</f>
        <v/>
      </c>
      <c r="G49" s="29" t="str">
        <f>IFERROR(INDEX(Table1[[Content_Nickname]:[Duration]],'Content Data'!$BJ49,COLUMNS($A$11:F49)),"")</f>
        <v/>
      </c>
    </row>
    <row r="50" spans="2:7" s="19" customFormat="1" x14ac:dyDescent="0.25">
      <c r="B50" s="19" t="str">
        <f>IFERROR(INDEX(Table1[[Content_Nickname]:[Duration]],'Content Data'!$BJ50,COLUMNS($A$11:A50)),"")</f>
        <v/>
      </c>
      <c r="C50" s="28" t="str">
        <f>HYPERLINK(IFERROR(INDEX(Table1[[Content_Nickname]:[Duration]],'Content Data'!$BJ50,COLUMNS($A$11:B50)),""))</f>
        <v/>
      </c>
      <c r="D50" s="19" t="str">
        <f>IFERROR(INDEX(Table1[[Content_Nickname]:[Duration]],'Content Data'!$BJ50,COLUMNS($A$11:C50)),"")</f>
        <v/>
      </c>
      <c r="E50" s="19" t="str">
        <f>IFERROR(INDEX(Table1[[Content_Nickname]:[Duration]],'Content Data'!$BJ50,COLUMNS($A$11:D50)),"")</f>
        <v/>
      </c>
      <c r="F50" s="27" t="str">
        <f>IFERROR(INDEX(Table1[[Content_Nickname]:[Duration]],'Content Data'!$BJ50,COLUMNS($A$11:E50)),"")</f>
        <v/>
      </c>
      <c r="G50" s="29" t="str">
        <f>IFERROR(INDEX(Table1[[Content_Nickname]:[Duration]],'Content Data'!$BJ50,COLUMNS($A$11:F50)),"")</f>
        <v/>
      </c>
    </row>
    <row r="51" spans="2:7" s="19" customFormat="1" x14ac:dyDescent="0.25">
      <c r="B51" s="19" t="str">
        <f>IFERROR(INDEX(Table1[[Content_Nickname]:[Duration]],'Content Data'!$BJ51,COLUMNS($A$11:A51)),"")</f>
        <v/>
      </c>
      <c r="C51" s="28" t="str">
        <f>HYPERLINK(IFERROR(INDEX(Table1[[Content_Nickname]:[Duration]],'Content Data'!$BJ51,COLUMNS($A$11:B51)),""))</f>
        <v/>
      </c>
      <c r="D51" s="19" t="str">
        <f>IFERROR(INDEX(Table1[[Content_Nickname]:[Duration]],'Content Data'!$BJ51,COLUMNS($A$11:C51)),"")</f>
        <v/>
      </c>
      <c r="E51" s="19" t="str">
        <f>IFERROR(INDEX(Table1[[Content_Nickname]:[Duration]],'Content Data'!$BJ51,COLUMNS($A$11:D51)),"")</f>
        <v/>
      </c>
      <c r="F51" s="27" t="str">
        <f>IFERROR(INDEX(Table1[[Content_Nickname]:[Duration]],'Content Data'!$BJ51,COLUMNS($A$11:E51)),"")</f>
        <v/>
      </c>
      <c r="G51" s="29" t="str">
        <f>IFERROR(INDEX(Table1[[Content_Nickname]:[Duration]],'Content Data'!$BJ51,COLUMNS($A$11:F51)),"")</f>
        <v/>
      </c>
    </row>
    <row r="52" spans="2:7" s="19" customFormat="1" x14ac:dyDescent="0.25">
      <c r="B52" s="19" t="str">
        <f>IFERROR(INDEX(Table1[[Content_Nickname]:[Duration]],'Content Data'!$BJ52,COLUMNS($A$11:A52)),"")</f>
        <v/>
      </c>
      <c r="C52" s="28" t="str">
        <f>HYPERLINK(IFERROR(INDEX(Table1[[Content_Nickname]:[Duration]],'Content Data'!$BJ52,COLUMNS($A$11:B52)),""))</f>
        <v/>
      </c>
      <c r="D52" s="19" t="str">
        <f>IFERROR(INDEX(Table1[[Content_Nickname]:[Duration]],'Content Data'!$BJ52,COLUMNS($A$11:C52)),"")</f>
        <v/>
      </c>
      <c r="E52" s="19" t="str">
        <f>IFERROR(INDEX(Table1[[Content_Nickname]:[Duration]],'Content Data'!$BJ52,COLUMNS($A$11:D52)),"")</f>
        <v/>
      </c>
      <c r="F52" s="27" t="str">
        <f>IFERROR(INDEX(Table1[[Content_Nickname]:[Duration]],'Content Data'!$BJ52,COLUMNS($A$11:E52)),"")</f>
        <v/>
      </c>
      <c r="G52" s="29" t="str">
        <f>IFERROR(INDEX(Table1[[Content_Nickname]:[Duration]],'Content Data'!$BJ52,COLUMNS($A$11:F52)),"")</f>
        <v/>
      </c>
    </row>
    <row r="53" spans="2:7" s="19" customFormat="1" x14ac:dyDescent="0.25">
      <c r="B53" s="19" t="str">
        <f>IFERROR(INDEX(Table1[[Content_Nickname]:[Duration]],'Content Data'!$BJ53,COLUMNS($A$11:A53)),"")</f>
        <v/>
      </c>
      <c r="C53" s="28" t="str">
        <f>HYPERLINK(IFERROR(INDEX(Table1[[Content_Nickname]:[Duration]],'Content Data'!$BJ53,COLUMNS($A$11:B53)),""))</f>
        <v/>
      </c>
      <c r="D53" s="19" t="str">
        <f>IFERROR(INDEX(Table1[[Content_Nickname]:[Duration]],'Content Data'!$BJ53,COLUMNS($A$11:C53)),"")</f>
        <v/>
      </c>
      <c r="E53" s="19" t="str">
        <f>IFERROR(INDEX(Table1[[Content_Nickname]:[Duration]],'Content Data'!$BJ53,COLUMNS($A$11:D53)),"")</f>
        <v/>
      </c>
      <c r="F53" s="27" t="str">
        <f>IFERROR(INDEX(Table1[[Content_Nickname]:[Duration]],'Content Data'!$BJ53,COLUMNS($A$11:E53)),"")</f>
        <v/>
      </c>
      <c r="G53" s="29" t="str">
        <f>IFERROR(INDEX(Table1[[Content_Nickname]:[Duration]],'Content Data'!$BJ53,COLUMNS($A$11:F53)),"")</f>
        <v/>
      </c>
    </row>
    <row r="54" spans="2:7" s="19" customFormat="1" x14ac:dyDescent="0.25">
      <c r="B54" s="19" t="str">
        <f>IFERROR(INDEX(Table1[[Content_Nickname]:[Duration]],'Content Data'!$BJ54,COLUMNS($A$11:A54)),"")</f>
        <v/>
      </c>
      <c r="C54" s="28" t="str">
        <f>HYPERLINK(IFERROR(INDEX(Table1[[Content_Nickname]:[Duration]],'Content Data'!$BJ54,COLUMNS($A$11:B54)),""))</f>
        <v/>
      </c>
      <c r="D54" s="19" t="str">
        <f>IFERROR(INDEX(Table1[[Content_Nickname]:[Duration]],'Content Data'!$BJ54,COLUMNS($A$11:C54)),"")</f>
        <v/>
      </c>
      <c r="E54" s="19" t="str">
        <f>IFERROR(INDEX(Table1[[Content_Nickname]:[Duration]],'Content Data'!$BJ54,COLUMNS($A$11:D54)),"")</f>
        <v/>
      </c>
      <c r="F54" s="27" t="str">
        <f>IFERROR(INDEX(Table1[[Content_Nickname]:[Duration]],'Content Data'!$BJ54,COLUMNS($A$11:E54)),"")</f>
        <v/>
      </c>
      <c r="G54" s="29" t="str">
        <f>IFERROR(INDEX(Table1[[Content_Nickname]:[Duration]],'Content Data'!$BJ54,COLUMNS($A$11:F54)),"")</f>
        <v/>
      </c>
    </row>
    <row r="55" spans="2:7" s="19" customFormat="1" x14ac:dyDescent="0.25">
      <c r="B55" s="19" t="str">
        <f>IFERROR(INDEX(Table1[[Content_Nickname]:[Duration]],'Content Data'!$BJ55,COLUMNS($A$11:A55)),"")</f>
        <v/>
      </c>
      <c r="C55" s="28" t="str">
        <f>HYPERLINK(IFERROR(INDEX(Table1[[Content_Nickname]:[Duration]],'Content Data'!$BJ55,COLUMNS($A$11:B55)),""))</f>
        <v/>
      </c>
      <c r="D55" s="19" t="str">
        <f>IFERROR(INDEX(Table1[[Content_Nickname]:[Duration]],'Content Data'!$BJ55,COLUMNS($A$11:C55)),"")</f>
        <v/>
      </c>
      <c r="E55" s="19" t="str">
        <f>IFERROR(INDEX(Table1[[Content_Nickname]:[Duration]],'Content Data'!$BJ55,COLUMNS($A$11:D55)),"")</f>
        <v/>
      </c>
      <c r="F55" s="27" t="str">
        <f>IFERROR(INDEX(Table1[[Content_Nickname]:[Duration]],'Content Data'!$BJ55,COLUMNS($A$11:E55)),"")</f>
        <v/>
      </c>
      <c r="G55" s="29" t="str">
        <f>IFERROR(INDEX(Table1[[Content_Nickname]:[Duration]],'Content Data'!$BJ55,COLUMNS($A$11:F55)),"")</f>
        <v/>
      </c>
    </row>
    <row r="56" spans="2:7" s="19" customFormat="1" x14ac:dyDescent="0.25">
      <c r="B56" s="19" t="str">
        <f>IFERROR(INDEX(Table1[[Content_Nickname]:[Duration]],'Content Data'!$BJ56,COLUMNS($A$11:A56)),"")</f>
        <v/>
      </c>
      <c r="C56" s="28" t="str">
        <f>HYPERLINK(IFERROR(INDEX(Table1[[Content_Nickname]:[Duration]],'Content Data'!$BJ56,COLUMNS($A$11:B56)),""))</f>
        <v/>
      </c>
      <c r="D56" s="19" t="str">
        <f>IFERROR(INDEX(Table1[[Content_Nickname]:[Duration]],'Content Data'!$BJ56,COLUMNS($A$11:C56)),"")</f>
        <v/>
      </c>
      <c r="E56" s="19" t="str">
        <f>IFERROR(INDEX(Table1[[Content_Nickname]:[Duration]],'Content Data'!$BJ56,COLUMNS($A$11:D56)),"")</f>
        <v/>
      </c>
      <c r="F56" s="27" t="str">
        <f>IFERROR(INDEX(Table1[[Content_Nickname]:[Duration]],'Content Data'!$BJ56,COLUMNS($A$11:E56)),"")</f>
        <v/>
      </c>
      <c r="G56" s="29" t="str">
        <f>IFERROR(INDEX(Table1[[Content_Nickname]:[Duration]],'Content Data'!$BJ56,COLUMNS($A$11:F56)),"")</f>
        <v/>
      </c>
    </row>
    <row r="57" spans="2:7" s="19" customFormat="1" x14ac:dyDescent="0.25">
      <c r="B57" s="19" t="str">
        <f>IFERROR(INDEX(Table1[[Content_Nickname]:[Duration]],'Content Data'!$BJ57,COLUMNS($A$11:A57)),"")</f>
        <v/>
      </c>
      <c r="C57" s="28" t="str">
        <f>HYPERLINK(IFERROR(INDEX(Table1[[Content_Nickname]:[Duration]],'Content Data'!$BJ57,COLUMNS($A$11:B57)),""))</f>
        <v/>
      </c>
      <c r="D57" s="19" t="str">
        <f>IFERROR(INDEX(Table1[[Content_Nickname]:[Duration]],'Content Data'!$BJ57,COLUMNS($A$11:C57)),"")</f>
        <v/>
      </c>
      <c r="E57" s="19" t="str">
        <f>IFERROR(INDEX(Table1[[Content_Nickname]:[Duration]],'Content Data'!$BJ57,COLUMNS($A$11:D57)),"")</f>
        <v/>
      </c>
      <c r="F57" s="27" t="str">
        <f>IFERROR(INDEX(Table1[[Content_Nickname]:[Duration]],'Content Data'!$BJ57,COLUMNS($A$11:E57)),"")</f>
        <v/>
      </c>
      <c r="G57" s="29" t="str">
        <f>IFERROR(INDEX(Table1[[Content_Nickname]:[Duration]],'Content Data'!$BJ57,COLUMNS($A$11:F57)),"")</f>
        <v/>
      </c>
    </row>
    <row r="58" spans="2:7" s="19" customFormat="1" x14ac:dyDescent="0.25">
      <c r="B58" s="19" t="str">
        <f>IFERROR(INDEX(Table1[[Content_Nickname]:[Duration]],'Content Data'!$BJ58,COLUMNS($A$11:A58)),"")</f>
        <v/>
      </c>
      <c r="C58" s="28" t="str">
        <f>HYPERLINK(IFERROR(INDEX(Table1[[Content_Nickname]:[Duration]],'Content Data'!$BJ58,COLUMNS($A$11:B58)),""))</f>
        <v/>
      </c>
      <c r="D58" s="19" t="str">
        <f>IFERROR(INDEX(Table1[[Content_Nickname]:[Duration]],'Content Data'!$BJ58,COLUMNS($A$11:C58)),"")</f>
        <v/>
      </c>
      <c r="E58" s="19" t="str">
        <f>IFERROR(INDEX(Table1[[Content_Nickname]:[Duration]],'Content Data'!$BJ58,COLUMNS($A$11:D58)),"")</f>
        <v/>
      </c>
      <c r="F58" s="27" t="str">
        <f>IFERROR(INDEX(Table1[[Content_Nickname]:[Duration]],'Content Data'!$BJ58,COLUMNS($A$11:E58)),"")</f>
        <v/>
      </c>
      <c r="G58" s="29" t="str">
        <f>IFERROR(INDEX(Table1[[Content_Nickname]:[Duration]],'Content Data'!$BJ58,COLUMNS($A$11:F58)),"")</f>
        <v/>
      </c>
    </row>
    <row r="59" spans="2:7" s="19" customFormat="1" x14ac:dyDescent="0.25">
      <c r="B59" s="19" t="str">
        <f>IFERROR(INDEX(Table1[[Content_Nickname]:[Duration]],'Content Data'!$BJ59,COLUMNS($A$11:A59)),"")</f>
        <v/>
      </c>
      <c r="C59" s="28" t="str">
        <f>HYPERLINK(IFERROR(INDEX(Table1[[Content_Nickname]:[Duration]],'Content Data'!$BJ59,COLUMNS($A$11:B59)),""))</f>
        <v/>
      </c>
      <c r="D59" s="19" t="str">
        <f>IFERROR(INDEX(Table1[[Content_Nickname]:[Duration]],'Content Data'!$BJ59,COLUMNS($A$11:C59)),"")</f>
        <v/>
      </c>
      <c r="E59" s="19" t="str">
        <f>IFERROR(INDEX(Table1[[Content_Nickname]:[Duration]],'Content Data'!$BJ59,COLUMNS($A$11:D59)),"")</f>
        <v/>
      </c>
      <c r="F59" s="27" t="str">
        <f>IFERROR(INDEX(Table1[[Content_Nickname]:[Duration]],'Content Data'!$BJ59,COLUMNS($A$11:E59)),"")</f>
        <v/>
      </c>
      <c r="G59" s="29" t="str">
        <f>IFERROR(INDEX(Table1[[Content_Nickname]:[Duration]],'Content Data'!$BJ59,COLUMNS($A$11:F59)),"")</f>
        <v/>
      </c>
    </row>
    <row r="60" spans="2:7" s="19" customFormat="1" x14ac:dyDescent="0.25">
      <c r="B60" s="19" t="str">
        <f>IFERROR(INDEX(Table1[[Content_Nickname]:[Duration]],'Content Data'!$BJ60,COLUMNS($A$11:A60)),"")</f>
        <v/>
      </c>
      <c r="C60" s="28" t="str">
        <f>HYPERLINK(IFERROR(INDEX(Table1[[Content_Nickname]:[Duration]],'Content Data'!$BJ60,COLUMNS($A$11:B60)),""))</f>
        <v/>
      </c>
      <c r="D60" s="19" t="str">
        <f>IFERROR(INDEX(Table1[[Content_Nickname]:[Duration]],'Content Data'!$BJ60,COLUMNS($A$11:C60)),"")</f>
        <v/>
      </c>
      <c r="E60" s="19" t="str">
        <f>IFERROR(INDEX(Table1[[Content_Nickname]:[Duration]],'Content Data'!$BJ60,COLUMNS($A$11:D60)),"")</f>
        <v/>
      </c>
      <c r="F60" s="27" t="str">
        <f>IFERROR(INDEX(Table1[[Content_Nickname]:[Duration]],'Content Data'!$BJ60,COLUMNS($A$11:E60)),"")</f>
        <v/>
      </c>
      <c r="G60" s="29" t="str">
        <f>IFERROR(INDEX(Table1[[Content_Nickname]:[Duration]],'Content Data'!$BJ60,COLUMNS($A$11:F60)),"")</f>
        <v/>
      </c>
    </row>
    <row r="61" spans="2:7" s="19" customFormat="1" x14ac:dyDescent="0.25">
      <c r="B61" s="19" t="str">
        <f>IFERROR(INDEX(Table1[[Content_Nickname]:[Duration]],'Content Data'!$BJ61,COLUMNS($A$11:A61)),"")</f>
        <v/>
      </c>
      <c r="C61" s="28" t="str">
        <f>HYPERLINK(IFERROR(INDEX(Table1[[Content_Nickname]:[Duration]],'Content Data'!$BJ61,COLUMNS($A$11:B61)),""))</f>
        <v/>
      </c>
      <c r="D61" s="19" t="str">
        <f>IFERROR(INDEX(Table1[[Content_Nickname]:[Duration]],'Content Data'!$BJ61,COLUMNS($A$11:C61)),"")</f>
        <v/>
      </c>
      <c r="E61" s="19" t="str">
        <f>IFERROR(INDEX(Table1[[Content_Nickname]:[Duration]],'Content Data'!$BJ61,COLUMNS($A$11:D61)),"")</f>
        <v/>
      </c>
      <c r="F61" s="27" t="str">
        <f>IFERROR(INDEX(Table1[[Content_Nickname]:[Duration]],'Content Data'!$BJ61,COLUMNS($A$11:E61)),"")</f>
        <v/>
      </c>
      <c r="G61" s="29" t="str">
        <f>IFERROR(INDEX(Table1[[Content_Nickname]:[Duration]],'Content Data'!$BJ61,COLUMNS($A$11:F61)),"")</f>
        <v/>
      </c>
    </row>
    <row r="62" spans="2:7" s="19" customFormat="1" x14ac:dyDescent="0.25">
      <c r="B62" s="19" t="str">
        <f>IFERROR(INDEX(Table1[[Content_Nickname]:[Duration]],'Content Data'!$BJ62,COLUMNS($A$11:A62)),"")</f>
        <v/>
      </c>
      <c r="C62" s="28" t="str">
        <f>HYPERLINK(IFERROR(INDEX(Table1[[Content_Nickname]:[Duration]],'Content Data'!$BJ62,COLUMNS($A$11:B62)),""))</f>
        <v/>
      </c>
      <c r="D62" s="19" t="str">
        <f>IFERROR(INDEX(Table1[[Content_Nickname]:[Duration]],'Content Data'!$BJ62,COLUMNS($A$11:C62)),"")</f>
        <v/>
      </c>
      <c r="E62" s="19" t="str">
        <f>IFERROR(INDEX(Table1[[Content_Nickname]:[Duration]],'Content Data'!$BJ62,COLUMNS($A$11:D62)),"")</f>
        <v/>
      </c>
      <c r="F62" s="27" t="str">
        <f>IFERROR(INDEX(Table1[[Content_Nickname]:[Duration]],'Content Data'!$BJ62,COLUMNS($A$11:E62)),"")</f>
        <v/>
      </c>
      <c r="G62" s="29" t="str">
        <f>IFERROR(INDEX(Table1[[Content_Nickname]:[Duration]],'Content Data'!$BJ62,COLUMNS($A$11:F62)),"")</f>
        <v/>
      </c>
    </row>
    <row r="63" spans="2:7" s="19" customFormat="1" x14ac:dyDescent="0.25">
      <c r="B63" s="19" t="str">
        <f>IFERROR(INDEX(Table1[[Content_Nickname]:[Duration]],'Content Data'!$BJ63,COLUMNS($A$11:A63)),"")</f>
        <v/>
      </c>
      <c r="C63" s="28" t="str">
        <f>HYPERLINK(IFERROR(INDEX(Table1[[Content_Nickname]:[Duration]],'Content Data'!$BJ63,COLUMNS($A$11:B63)),""))</f>
        <v/>
      </c>
      <c r="D63" s="19" t="str">
        <f>IFERROR(INDEX(Table1[[Content_Nickname]:[Duration]],'Content Data'!$BJ63,COLUMNS($A$11:C63)),"")</f>
        <v/>
      </c>
      <c r="E63" s="19" t="str">
        <f>IFERROR(INDEX(Table1[[Content_Nickname]:[Duration]],'Content Data'!$BJ63,COLUMNS($A$11:D63)),"")</f>
        <v/>
      </c>
      <c r="F63" s="27" t="str">
        <f>IFERROR(INDEX(Table1[[Content_Nickname]:[Duration]],'Content Data'!$BJ63,COLUMNS($A$11:E63)),"")</f>
        <v/>
      </c>
      <c r="G63" s="29" t="str">
        <f>IFERROR(INDEX(Table1[[Content_Nickname]:[Duration]],'Content Data'!$BJ63,COLUMNS($A$11:F63)),"")</f>
        <v/>
      </c>
    </row>
    <row r="64" spans="2:7" s="19" customFormat="1" x14ac:dyDescent="0.25">
      <c r="B64" s="19" t="str">
        <f>IFERROR(INDEX(Table1[[Content_Nickname]:[Duration]],'Content Data'!$BJ64,COLUMNS($A$11:A64)),"")</f>
        <v/>
      </c>
      <c r="C64" s="28" t="str">
        <f>HYPERLINK(IFERROR(INDEX(Table1[[Content_Nickname]:[Duration]],'Content Data'!$BJ64,COLUMNS($A$11:B64)),""))</f>
        <v/>
      </c>
      <c r="D64" s="19" t="str">
        <f>IFERROR(INDEX(Table1[[Content_Nickname]:[Duration]],'Content Data'!$BJ64,COLUMNS($A$11:C64)),"")</f>
        <v/>
      </c>
      <c r="E64" s="19" t="str">
        <f>IFERROR(INDEX(Table1[[Content_Nickname]:[Duration]],'Content Data'!$BJ64,COLUMNS($A$11:D64)),"")</f>
        <v/>
      </c>
      <c r="F64" s="27" t="str">
        <f>IFERROR(INDEX(Table1[[Content_Nickname]:[Duration]],'Content Data'!$BJ64,COLUMNS($A$11:E64)),"")</f>
        <v/>
      </c>
      <c r="G64" s="29" t="str">
        <f>IFERROR(INDEX(Table1[[Content_Nickname]:[Duration]],'Content Data'!$BJ64,COLUMNS($A$11:F64)),"")</f>
        <v/>
      </c>
    </row>
    <row r="65" spans="2:7" s="19" customFormat="1" x14ac:dyDescent="0.25">
      <c r="B65" s="19" t="str">
        <f>IFERROR(INDEX(Table1[[Content_Nickname]:[Duration]],'Content Data'!$BJ65,COLUMNS($A$11:A65)),"")</f>
        <v/>
      </c>
      <c r="C65" s="28" t="str">
        <f>HYPERLINK(IFERROR(INDEX(Table1[[Content_Nickname]:[Duration]],'Content Data'!$BJ65,COLUMNS($A$11:B65)),""))</f>
        <v/>
      </c>
      <c r="D65" s="19" t="str">
        <f>IFERROR(INDEX(Table1[[Content_Nickname]:[Duration]],'Content Data'!$BJ65,COLUMNS($A$11:C65)),"")</f>
        <v/>
      </c>
      <c r="E65" s="19" t="str">
        <f>IFERROR(INDEX(Table1[[Content_Nickname]:[Duration]],'Content Data'!$BJ65,COLUMNS($A$11:D65)),"")</f>
        <v/>
      </c>
      <c r="F65" s="27" t="str">
        <f>IFERROR(INDEX(Table1[[Content_Nickname]:[Duration]],'Content Data'!$BJ65,COLUMNS($A$11:E65)),"")</f>
        <v/>
      </c>
      <c r="G65" s="29" t="str">
        <f>IFERROR(INDEX(Table1[[Content_Nickname]:[Duration]],'Content Data'!$BJ65,COLUMNS($A$11:F65)),"")</f>
        <v/>
      </c>
    </row>
    <row r="66" spans="2:7" s="19" customFormat="1" x14ac:dyDescent="0.25">
      <c r="B66" s="19" t="str">
        <f>IFERROR(INDEX(Table1[[Content_Nickname]:[Duration]],'Content Data'!$BJ66,COLUMNS($A$11:A66)),"")</f>
        <v/>
      </c>
      <c r="C66" s="28" t="str">
        <f>HYPERLINK(IFERROR(INDEX(Table1[[Content_Nickname]:[Duration]],'Content Data'!$BJ66,COLUMNS($A$11:B66)),""))</f>
        <v/>
      </c>
      <c r="D66" s="19" t="str">
        <f>IFERROR(INDEX(Table1[[Content_Nickname]:[Duration]],'Content Data'!$BJ66,COLUMNS($A$11:C66)),"")</f>
        <v/>
      </c>
      <c r="E66" s="19" t="str">
        <f>IFERROR(INDEX(Table1[[Content_Nickname]:[Duration]],'Content Data'!$BJ66,COLUMNS($A$11:D66)),"")</f>
        <v/>
      </c>
      <c r="F66" s="27" t="str">
        <f>IFERROR(INDEX(Table1[[Content_Nickname]:[Duration]],'Content Data'!$BJ66,COLUMNS($A$11:E66)),"")</f>
        <v/>
      </c>
      <c r="G66" s="29" t="str">
        <f>IFERROR(INDEX(Table1[[Content_Nickname]:[Duration]],'Content Data'!$BJ66,COLUMNS($A$11:F66)),"")</f>
        <v/>
      </c>
    </row>
    <row r="67" spans="2:7" s="19" customFormat="1" x14ac:dyDescent="0.25">
      <c r="B67" s="19" t="str">
        <f>IFERROR(INDEX(Table1[[Content_Nickname]:[Duration]],'Content Data'!$BJ67,COLUMNS($A$11:A67)),"")</f>
        <v/>
      </c>
      <c r="C67" s="28" t="str">
        <f>HYPERLINK(IFERROR(INDEX(Table1[[Content_Nickname]:[Duration]],'Content Data'!$BJ67,COLUMNS($A$11:B67)),""))</f>
        <v/>
      </c>
      <c r="D67" s="19" t="str">
        <f>IFERROR(INDEX(Table1[[Content_Nickname]:[Duration]],'Content Data'!$BJ67,COLUMNS($A$11:C67)),"")</f>
        <v/>
      </c>
      <c r="E67" s="19" t="str">
        <f>IFERROR(INDEX(Table1[[Content_Nickname]:[Duration]],'Content Data'!$BJ67,COLUMNS($A$11:D67)),"")</f>
        <v/>
      </c>
      <c r="F67" s="27" t="str">
        <f>IFERROR(INDEX(Table1[[Content_Nickname]:[Duration]],'Content Data'!$BJ67,COLUMNS($A$11:E67)),"")</f>
        <v/>
      </c>
      <c r="G67" s="29" t="str">
        <f>IFERROR(INDEX(Table1[[Content_Nickname]:[Duration]],'Content Data'!$BJ67,COLUMNS($A$11:F67)),"")</f>
        <v/>
      </c>
    </row>
    <row r="68" spans="2:7" s="19" customFormat="1" x14ac:dyDescent="0.25">
      <c r="B68" s="19" t="str">
        <f>IFERROR(INDEX(Table1[[Content_Nickname]:[Duration]],'Content Data'!$BJ68,COLUMNS($A$11:A68)),"")</f>
        <v/>
      </c>
      <c r="C68" s="28" t="str">
        <f>HYPERLINK(IFERROR(INDEX(Table1[[Content_Nickname]:[Duration]],'Content Data'!$BJ68,COLUMNS($A$11:B68)),""))</f>
        <v/>
      </c>
      <c r="D68" s="19" t="str">
        <f>IFERROR(INDEX(Table1[[Content_Nickname]:[Duration]],'Content Data'!$BJ68,COLUMNS($A$11:C68)),"")</f>
        <v/>
      </c>
      <c r="E68" s="19" t="str">
        <f>IFERROR(INDEX(Table1[[Content_Nickname]:[Duration]],'Content Data'!$BJ68,COLUMNS($A$11:D68)),"")</f>
        <v/>
      </c>
      <c r="F68" s="27" t="str">
        <f>IFERROR(INDEX(Table1[[Content_Nickname]:[Duration]],'Content Data'!$BJ68,COLUMNS($A$11:E68)),"")</f>
        <v/>
      </c>
      <c r="G68" s="29" t="str">
        <f>IFERROR(INDEX(Table1[[Content_Nickname]:[Duration]],'Content Data'!$BJ68,COLUMNS($A$11:F68)),"")</f>
        <v/>
      </c>
    </row>
    <row r="69" spans="2:7" s="19" customFormat="1" x14ac:dyDescent="0.25">
      <c r="B69" s="19" t="str">
        <f>IFERROR(INDEX(Table1[[Content_Nickname]:[Duration]],'Content Data'!$BJ69,COLUMNS($A$11:A69)),"")</f>
        <v/>
      </c>
      <c r="C69" s="28" t="str">
        <f>HYPERLINK(IFERROR(INDEX(Table1[[Content_Nickname]:[Duration]],'Content Data'!$BJ69,COLUMNS($A$11:B69)),""))</f>
        <v/>
      </c>
      <c r="D69" s="19" t="str">
        <f>IFERROR(INDEX(Table1[[Content_Nickname]:[Duration]],'Content Data'!$BJ69,COLUMNS($A$11:C69)),"")</f>
        <v/>
      </c>
      <c r="E69" s="19" t="str">
        <f>IFERROR(INDEX(Table1[[Content_Nickname]:[Duration]],'Content Data'!$BJ69,COLUMNS($A$11:D69)),"")</f>
        <v/>
      </c>
      <c r="F69" s="27" t="str">
        <f>IFERROR(INDEX(Table1[[Content_Nickname]:[Duration]],'Content Data'!$BJ69,COLUMNS($A$11:E69)),"")</f>
        <v/>
      </c>
      <c r="G69" s="29" t="str">
        <f>IFERROR(INDEX(Table1[[Content_Nickname]:[Duration]],'Content Data'!$BJ69,COLUMNS($A$11:F69)),"")</f>
        <v/>
      </c>
    </row>
    <row r="70" spans="2:7" s="19" customFormat="1" x14ac:dyDescent="0.25">
      <c r="B70" s="19" t="str">
        <f>IFERROR(INDEX(Table1[[Content_Nickname]:[Duration]],'Content Data'!$BJ70,COLUMNS($A$11:A70)),"")</f>
        <v/>
      </c>
      <c r="C70" s="28" t="str">
        <f>HYPERLINK(IFERROR(INDEX(Table1[[Content_Nickname]:[Duration]],'Content Data'!$BJ70,COLUMNS($A$11:B70)),""))</f>
        <v/>
      </c>
      <c r="D70" s="19" t="str">
        <f>IFERROR(INDEX(Table1[[Content_Nickname]:[Duration]],'Content Data'!$BJ70,COLUMNS($A$11:C70)),"")</f>
        <v/>
      </c>
      <c r="E70" s="19" t="str">
        <f>IFERROR(INDEX(Table1[[Content_Nickname]:[Duration]],'Content Data'!$BJ70,COLUMNS($A$11:D70)),"")</f>
        <v/>
      </c>
      <c r="F70" s="27" t="str">
        <f>IFERROR(INDEX(Table1[[Content_Nickname]:[Duration]],'Content Data'!$BJ70,COLUMNS($A$11:E70)),"")</f>
        <v/>
      </c>
      <c r="G70" s="29" t="str">
        <f>IFERROR(INDEX(Table1[[Content_Nickname]:[Duration]],'Content Data'!$BJ70,COLUMNS($A$11:F70)),"")</f>
        <v/>
      </c>
    </row>
    <row r="71" spans="2:7" s="19" customFormat="1" x14ac:dyDescent="0.25">
      <c r="B71" s="19" t="str">
        <f>IFERROR(INDEX(Table1[[Content_Nickname]:[Duration]],'Content Data'!$BJ71,COLUMNS($A$11:A71)),"")</f>
        <v/>
      </c>
      <c r="C71" s="28" t="str">
        <f>HYPERLINK(IFERROR(INDEX(Table1[[Content_Nickname]:[Duration]],'Content Data'!$BJ71,COLUMNS($A$11:B71)),""))</f>
        <v/>
      </c>
      <c r="D71" s="19" t="str">
        <f>IFERROR(INDEX(Table1[[Content_Nickname]:[Duration]],'Content Data'!$BJ71,COLUMNS($A$11:C71)),"")</f>
        <v/>
      </c>
      <c r="E71" s="19" t="str">
        <f>IFERROR(INDEX(Table1[[Content_Nickname]:[Duration]],'Content Data'!$BJ71,COLUMNS($A$11:D71)),"")</f>
        <v/>
      </c>
      <c r="F71" s="27" t="str">
        <f>IFERROR(INDEX(Table1[[Content_Nickname]:[Duration]],'Content Data'!$BJ71,COLUMNS($A$11:E71)),"")</f>
        <v/>
      </c>
      <c r="G71" s="29" t="str">
        <f>IFERROR(INDEX(Table1[[Content_Nickname]:[Duration]],'Content Data'!$BJ71,COLUMNS($A$11:F71)),"")</f>
        <v/>
      </c>
    </row>
    <row r="72" spans="2:7" s="19" customFormat="1" x14ac:dyDescent="0.25">
      <c r="B72" s="19" t="str">
        <f>IFERROR(INDEX(Table1[[Content_Nickname]:[Duration]],'Content Data'!$BJ72,COLUMNS($A$11:A72)),"")</f>
        <v/>
      </c>
      <c r="C72" s="28" t="str">
        <f>HYPERLINK(IFERROR(INDEX(Table1[[Content_Nickname]:[Duration]],'Content Data'!$BJ72,COLUMNS($A$11:B72)),""))</f>
        <v/>
      </c>
      <c r="D72" s="19" t="str">
        <f>IFERROR(INDEX(Table1[[Content_Nickname]:[Duration]],'Content Data'!$BJ72,COLUMNS($A$11:C72)),"")</f>
        <v/>
      </c>
      <c r="E72" s="19" t="str">
        <f>IFERROR(INDEX(Table1[[Content_Nickname]:[Duration]],'Content Data'!$BJ72,COLUMNS($A$11:D72)),"")</f>
        <v/>
      </c>
      <c r="F72" s="27" t="str">
        <f>IFERROR(INDEX(Table1[[Content_Nickname]:[Duration]],'Content Data'!$BJ72,COLUMNS($A$11:E72)),"")</f>
        <v/>
      </c>
      <c r="G72" s="29" t="str">
        <f>IFERROR(INDEX(Table1[[Content_Nickname]:[Duration]],'Content Data'!$BJ72,COLUMNS($A$11:F72)),"")</f>
        <v/>
      </c>
    </row>
    <row r="73" spans="2:7" s="19" customFormat="1" x14ac:dyDescent="0.25">
      <c r="B73" s="19" t="str">
        <f>IFERROR(INDEX(Table1[[Content_Nickname]:[Duration]],'Content Data'!$BJ73,COLUMNS($A$11:A73)),"")</f>
        <v/>
      </c>
      <c r="C73" s="28" t="str">
        <f>HYPERLINK(IFERROR(INDEX(Table1[[Content_Nickname]:[Duration]],'Content Data'!$BJ73,COLUMNS($A$11:B73)),""))</f>
        <v/>
      </c>
      <c r="D73" s="19" t="str">
        <f>IFERROR(INDEX(Table1[[Content_Nickname]:[Duration]],'Content Data'!$BJ73,COLUMNS($A$11:C73)),"")</f>
        <v/>
      </c>
      <c r="E73" s="19" t="str">
        <f>IFERROR(INDEX(Table1[[Content_Nickname]:[Duration]],'Content Data'!$BJ73,COLUMNS($A$11:D73)),"")</f>
        <v/>
      </c>
      <c r="F73" s="27" t="str">
        <f>IFERROR(INDEX(Table1[[Content_Nickname]:[Duration]],'Content Data'!$BJ73,COLUMNS($A$11:E73)),"")</f>
        <v/>
      </c>
      <c r="G73" s="29" t="str">
        <f>IFERROR(INDEX(Table1[[Content_Nickname]:[Duration]],'Content Data'!$BJ73,COLUMNS($A$11:F73)),"")</f>
        <v/>
      </c>
    </row>
    <row r="74" spans="2:7" s="19" customFormat="1" x14ac:dyDescent="0.25">
      <c r="B74" s="19" t="str">
        <f>IFERROR(INDEX(Table1[[Content_Nickname]:[Duration]],'Content Data'!$BJ74,COLUMNS($A$11:A74)),"")</f>
        <v/>
      </c>
      <c r="C74" s="28" t="str">
        <f>HYPERLINK(IFERROR(INDEX(Table1[[Content_Nickname]:[Duration]],'Content Data'!$BJ74,COLUMNS($A$11:B74)),""))</f>
        <v/>
      </c>
      <c r="D74" s="19" t="str">
        <f>IFERROR(INDEX(Table1[[Content_Nickname]:[Duration]],'Content Data'!$BJ74,COLUMNS($A$11:C74)),"")</f>
        <v/>
      </c>
      <c r="E74" s="19" t="str">
        <f>IFERROR(INDEX(Table1[[Content_Nickname]:[Duration]],'Content Data'!$BJ74,COLUMNS($A$11:D74)),"")</f>
        <v/>
      </c>
      <c r="F74" s="27" t="str">
        <f>IFERROR(INDEX(Table1[[Content_Nickname]:[Duration]],'Content Data'!$BJ74,COLUMNS($A$11:E74)),"")</f>
        <v/>
      </c>
      <c r="G74" s="29" t="str">
        <f>IFERROR(INDEX(Table1[[Content_Nickname]:[Duration]],'Content Data'!$BJ74,COLUMNS($A$11:F74)),"")</f>
        <v/>
      </c>
    </row>
    <row r="75" spans="2:7" s="19" customFormat="1" x14ac:dyDescent="0.25">
      <c r="B75" s="19" t="str">
        <f>IFERROR(INDEX(Table1[[Content_Nickname]:[Duration]],'Content Data'!$BJ75,COLUMNS($A$11:A75)),"")</f>
        <v/>
      </c>
      <c r="C75" s="28" t="str">
        <f>HYPERLINK(IFERROR(INDEX(Table1[[Content_Nickname]:[Duration]],'Content Data'!$BJ75,COLUMNS($A$11:B75)),""))</f>
        <v/>
      </c>
      <c r="D75" s="19" t="str">
        <f>IFERROR(INDEX(Table1[[Content_Nickname]:[Duration]],'Content Data'!$BJ75,COLUMNS($A$11:C75)),"")</f>
        <v/>
      </c>
      <c r="E75" s="19" t="str">
        <f>IFERROR(INDEX(Table1[[Content_Nickname]:[Duration]],'Content Data'!$BJ75,COLUMNS($A$11:D75)),"")</f>
        <v/>
      </c>
      <c r="F75" s="27" t="str">
        <f>IFERROR(INDEX(Table1[[Content_Nickname]:[Duration]],'Content Data'!$BJ75,COLUMNS($A$11:E75)),"")</f>
        <v/>
      </c>
      <c r="G75" s="29" t="str">
        <f>IFERROR(INDEX(Table1[[Content_Nickname]:[Duration]],'Content Data'!$BJ75,COLUMNS($A$11:F75)),"")</f>
        <v/>
      </c>
    </row>
    <row r="76" spans="2:7" s="19" customFormat="1" x14ac:dyDescent="0.25">
      <c r="B76" s="19" t="str">
        <f>IFERROR(INDEX(Table1[[Content_Nickname]:[Duration]],'Content Data'!$BJ76,COLUMNS($A$11:A76)),"")</f>
        <v/>
      </c>
      <c r="C76" s="28" t="str">
        <f>HYPERLINK(IFERROR(INDEX(Table1[[Content_Nickname]:[Duration]],'Content Data'!$BJ76,COLUMNS($A$11:B76)),""))</f>
        <v/>
      </c>
      <c r="D76" s="19" t="str">
        <f>IFERROR(INDEX(Table1[[Content_Nickname]:[Duration]],'Content Data'!$BJ76,COLUMNS($A$11:C76)),"")</f>
        <v/>
      </c>
      <c r="E76" s="19" t="str">
        <f>IFERROR(INDEX(Table1[[Content_Nickname]:[Duration]],'Content Data'!$BJ76,COLUMNS($A$11:D76)),"")</f>
        <v/>
      </c>
      <c r="F76" s="27" t="str">
        <f>IFERROR(INDEX(Table1[[Content_Nickname]:[Duration]],'Content Data'!$BJ76,COLUMNS($A$11:E76)),"")</f>
        <v/>
      </c>
      <c r="G76" s="29" t="str">
        <f>IFERROR(INDEX(Table1[[Content_Nickname]:[Duration]],'Content Data'!$BJ76,COLUMNS($A$11:F76)),"")</f>
        <v/>
      </c>
    </row>
    <row r="77" spans="2:7" s="19" customFormat="1" x14ac:dyDescent="0.25">
      <c r="B77" s="19" t="str">
        <f>IFERROR(INDEX(Table1[[Content_Nickname]:[Duration]],'Content Data'!$BJ77,COLUMNS($A$11:A77)),"")</f>
        <v/>
      </c>
      <c r="C77" s="28" t="str">
        <f>HYPERLINK(IFERROR(INDEX(Table1[[Content_Nickname]:[Duration]],'Content Data'!$BJ77,COLUMNS($A$11:B77)),""))</f>
        <v/>
      </c>
      <c r="D77" s="19" t="str">
        <f>IFERROR(INDEX(Table1[[Content_Nickname]:[Duration]],'Content Data'!$BJ77,COLUMNS($A$11:C77)),"")</f>
        <v/>
      </c>
      <c r="E77" s="19" t="str">
        <f>IFERROR(INDEX(Table1[[Content_Nickname]:[Duration]],'Content Data'!$BJ77,COLUMNS($A$11:D77)),"")</f>
        <v/>
      </c>
      <c r="F77" s="27" t="str">
        <f>IFERROR(INDEX(Table1[[Content_Nickname]:[Duration]],'Content Data'!$BJ77,COLUMNS($A$11:E77)),"")</f>
        <v/>
      </c>
      <c r="G77" s="29" t="str">
        <f>IFERROR(INDEX(Table1[[Content_Nickname]:[Duration]],'Content Data'!$BJ77,COLUMNS($A$11:F77)),"")</f>
        <v/>
      </c>
    </row>
    <row r="78" spans="2:7" s="19" customFormat="1" x14ac:dyDescent="0.25">
      <c r="B78" s="19" t="str">
        <f>IFERROR(INDEX(Table1[[Content_Nickname]:[Duration]],'Content Data'!$BJ78,COLUMNS($A$11:A78)),"")</f>
        <v/>
      </c>
      <c r="C78" s="28" t="str">
        <f>HYPERLINK(IFERROR(INDEX(Table1[[Content_Nickname]:[Duration]],'Content Data'!$BJ78,COLUMNS($A$11:B78)),""))</f>
        <v/>
      </c>
      <c r="D78" s="19" t="str">
        <f>IFERROR(INDEX(Table1[[Content_Nickname]:[Duration]],'Content Data'!$BJ78,COLUMNS($A$11:C78)),"")</f>
        <v/>
      </c>
      <c r="E78" s="19" t="str">
        <f>IFERROR(INDEX(Table1[[Content_Nickname]:[Duration]],'Content Data'!$BJ78,COLUMNS($A$11:D78)),"")</f>
        <v/>
      </c>
      <c r="F78" s="27" t="str">
        <f>IFERROR(INDEX(Table1[[Content_Nickname]:[Duration]],'Content Data'!$BJ78,COLUMNS($A$11:E78)),"")</f>
        <v/>
      </c>
      <c r="G78" s="29" t="str">
        <f>IFERROR(INDEX(Table1[[Content_Nickname]:[Duration]],'Content Data'!$BJ78,COLUMNS($A$11:F78)),"")</f>
        <v/>
      </c>
    </row>
    <row r="79" spans="2:7" s="19" customFormat="1" x14ac:dyDescent="0.25">
      <c r="B79" s="19" t="str">
        <f>IFERROR(INDEX(Table1[[Content_Nickname]:[Duration]],'Content Data'!$BJ79,COLUMNS($A$11:A79)),"")</f>
        <v/>
      </c>
      <c r="C79" s="28" t="str">
        <f>HYPERLINK(IFERROR(INDEX(Table1[[Content_Nickname]:[Duration]],'Content Data'!$BJ79,COLUMNS($A$11:B79)),""))</f>
        <v/>
      </c>
      <c r="D79" s="19" t="str">
        <f>IFERROR(INDEX(Table1[[Content_Nickname]:[Duration]],'Content Data'!$BJ79,COLUMNS($A$11:C79)),"")</f>
        <v/>
      </c>
      <c r="E79" s="19" t="str">
        <f>IFERROR(INDEX(Table1[[Content_Nickname]:[Duration]],'Content Data'!$BJ79,COLUMNS($A$11:D79)),"")</f>
        <v/>
      </c>
      <c r="F79" s="27" t="str">
        <f>IFERROR(INDEX(Table1[[Content_Nickname]:[Duration]],'Content Data'!$BJ79,COLUMNS($A$11:E79)),"")</f>
        <v/>
      </c>
      <c r="G79" s="29" t="str">
        <f>IFERROR(INDEX(Table1[[Content_Nickname]:[Duration]],'Content Data'!$BJ79,COLUMNS($A$11:F79)),"")</f>
        <v/>
      </c>
    </row>
    <row r="80" spans="2:7" s="19" customFormat="1" x14ac:dyDescent="0.25">
      <c r="B80" s="19" t="str">
        <f>IFERROR(INDEX(Table1[[Content_Nickname]:[Duration]],'Content Data'!$BJ80,COLUMNS($A$11:A80)),"")</f>
        <v/>
      </c>
      <c r="C80" s="28" t="str">
        <f>HYPERLINK(IFERROR(INDEX(Table1[[Content_Nickname]:[Duration]],'Content Data'!$BJ80,COLUMNS($A$11:B80)),""))</f>
        <v/>
      </c>
      <c r="D80" s="19" t="str">
        <f>IFERROR(INDEX(Table1[[Content_Nickname]:[Duration]],'Content Data'!$BJ80,COLUMNS($A$11:C80)),"")</f>
        <v/>
      </c>
      <c r="E80" s="19" t="str">
        <f>IFERROR(INDEX(Table1[[Content_Nickname]:[Duration]],'Content Data'!$BJ80,COLUMNS($A$11:D80)),"")</f>
        <v/>
      </c>
      <c r="F80" s="27" t="str">
        <f>IFERROR(INDEX(Table1[[Content_Nickname]:[Duration]],'Content Data'!$BJ80,COLUMNS($A$11:E80)),"")</f>
        <v/>
      </c>
      <c r="G80" s="29" t="str">
        <f>IFERROR(INDEX(Table1[[Content_Nickname]:[Duration]],'Content Data'!$BJ80,COLUMNS($A$11:F80)),"")</f>
        <v/>
      </c>
    </row>
    <row r="81" spans="2:7" s="19" customFormat="1" x14ac:dyDescent="0.25">
      <c r="B81" s="19" t="str">
        <f>IFERROR(INDEX(Table1[[Content_Nickname]:[Duration]],'Content Data'!$BJ81,COLUMNS($A$11:A81)),"")</f>
        <v/>
      </c>
      <c r="C81" s="28" t="str">
        <f>HYPERLINK(IFERROR(INDEX(Table1[[Content_Nickname]:[Duration]],'Content Data'!$BJ81,COLUMNS($A$11:B81)),""))</f>
        <v/>
      </c>
      <c r="D81" s="19" t="str">
        <f>IFERROR(INDEX(Table1[[Content_Nickname]:[Duration]],'Content Data'!$BJ81,COLUMNS($A$11:C81)),"")</f>
        <v/>
      </c>
      <c r="E81" s="19" t="str">
        <f>IFERROR(INDEX(Table1[[Content_Nickname]:[Duration]],'Content Data'!$BJ81,COLUMNS($A$11:D81)),"")</f>
        <v/>
      </c>
      <c r="F81" s="27" t="str">
        <f>IFERROR(INDEX(Table1[[Content_Nickname]:[Duration]],'Content Data'!$BJ81,COLUMNS($A$11:E81)),"")</f>
        <v/>
      </c>
      <c r="G81" s="29" t="str">
        <f>IFERROR(INDEX(Table1[[Content_Nickname]:[Duration]],'Content Data'!$BJ81,COLUMNS($A$11:F81)),"")</f>
        <v/>
      </c>
    </row>
    <row r="82" spans="2:7" s="19" customFormat="1" x14ac:dyDescent="0.25">
      <c r="B82" s="19" t="str">
        <f>IFERROR(INDEX(Table1[[Content_Nickname]:[Duration]],'Content Data'!$BJ82,COLUMNS($A$11:A82)),"")</f>
        <v/>
      </c>
      <c r="C82" s="28" t="str">
        <f>HYPERLINK(IFERROR(INDEX(Table1[[Content_Nickname]:[Duration]],'Content Data'!$BJ82,COLUMNS($A$11:B82)),""))</f>
        <v/>
      </c>
      <c r="D82" s="19" t="str">
        <f>IFERROR(INDEX(Table1[[Content_Nickname]:[Duration]],'Content Data'!$BJ82,COLUMNS($A$11:C82)),"")</f>
        <v/>
      </c>
      <c r="E82" s="19" t="str">
        <f>IFERROR(INDEX(Table1[[Content_Nickname]:[Duration]],'Content Data'!$BJ82,COLUMNS($A$11:D82)),"")</f>
        <v/>
      </c>
      <c r="F82" s="27" t="str">
        <f>IFERROR(INDEX(Table1[[Content_Nickname]:[Duration]],'Content Data'!$BJ82,COLUMNS($A$11:E82)),"")</f>
        <v/>
      </c>
      <c r="G82" s="29" t="str">
        <f>IFERROR(INDEX(Table1[[Content_Nickname]:[Duration]],'Content Data'!$BJ82,COLUMNS($A$11:F82)),"")</f>
        <v/>
      </c>
    </row>
    <row r="83" spans="2:7" s="19" customFormat="1" x14ac:dyDescent="0.25">
      <c r="B83" s="19" t="str">
        <f>IFERROR(INDEX(Table1[[Content_Nickname]:[Duration]],'Content Data'!$BJ83,COLUMNS($A$11:A83)),"")</f>
        <v/>
      </c>
      <c r="C83" s="28" t="str">
        <f>HYPERLINK(IFERROR(INDEX(Table1[[Content_Nickname]:[Duration]],'Content Data'!$BJ83,COLUMNS($A$11:B83)),""))</f>
        <v/>
      </c>
      <c r="D83" s="19" t="str">
        <f>IFERROR(INDEX(Table1[[Content_Nickname]:[Duration]],'Content Data'!$BJ83,COLUMNS($A$11:C83)),"")</f>
        <v/>
      </c>
      <c r="E83" s="19" t="str">
        <f>IFERROR(INDEX(Table1[[Content_Nickname]:[Duration]],'Content Data'!$BJ83,COLUMNS($A$11:D83)),"")</f>
        <v/>
      </c>
      <c r="F83" s="27" t="str">
        <f>IFERROR(INDEX(Table1[[Content_Nickname]:[Duration]],'Content Data'!$BJ83,COLUMNS($A$11:E83)),"")</f>
        <v/>
      </c>
      <c r="G83" s="29" t="str">
        <f>IFERROR(INDEX(Table1[[Content_Nickname]:[Duration]],'Content Data'!$BJ83,COLUMNS($A$11:F83)),"")</f>
        <v/>
      </c>
    </row>
    <row r="84" spans="2:7" s="19" customFormat="1" x14ac:dyDescent="0.25">
      <c r="B84" s="19" t="str">
        <f>IFERROR(INDEX(Table1[[Content_Nickname]:[Duration]],'Content Data'!$BJ84,COLUMNS($A$11:A84)),"")</f>
        <v/>
      </c>
      <c r="C84" s="28" t="str">
        <f>HYPERLINK(IFERROR(INDEX(Table1[[Content_Nickname]:[Duration]],'Content Data'!$BJ84,COLUMNS($A$11:B84)),""))</f>
        <v/>
      </c>
      <c r="D84" s="19" t="str">
        <f>IFERROR(INDEX(Table1[[Content_Nickname]:[Duration]],'Content Data'!$BJ84,COLUMNS($A$11:C84)),"")</f>
        <v/>
      </c>
      <c r="E84" s="19" t="str">
        <f>IFERROR(INDEX(Table1[[Content_Nickname]:[Duration]],'Content Data'!$BJ84,COLUMNS($A$11:D84)),"")</f>
        <v/>
      </c>
      <c r="F84" s="27" t="str">
        <f>IFERROR(INDEX(Table1[[Content_Nickname]:[Duration]],'Content Data'!$BJ84,COLUMNS($A$11:E84)),"")</f>
        <v/>
      </c>
      <c r="G84" s="29" t="str">
        <f>IFERROR(INDEX(Table1[[Content_Nickname]:[Duration]],'Content Data'!$BJ84,COLUMNS($A$11:F84)),"")</f>
        <v/>
      </c>
    </row>
    <row r="85" spans="2:7" s="19" customFormat="1" x14ac:dyDescent="0.25">
      <c r="B85" s="19" t="str">
        <f>IFERROR(INDEX(Table1[[Content_Nickname]:[Duration]],'Content Data'!$BJ85,COLUMNS($A$11:A85)),"")</f>
        <v/>
      </c>
      <c r="C85" s="28" t="str">
        <f>HYPERLINK(IFERROR(INDEX(Table1[[Content_Nickname]:[Duration]],'Content Data'!$BJ85,COLUMNS($A$11:B85)),""))</f>
        <v/>
      </c>
      <c r="D85" s="19" t="str">
        <f>IFERROR(INDEX(Table1[[Content_Nickname]:[Duration]],'Content Data'!$BJ85,COLUMNS($A$11:C85)),"")</f>
        <v/>
      </c>
      <c r="E85" s="19" t="str">
        <f>IFERROR(INDEX(Table1[[Content_Nickname]:[Duration]],'Content Data'!$BJ85,COLUMNS($A$11:D85)),"")</f>
        <v/>
      </c>
      <c r="F85" s="27" t="str">
        <f>IFERROR(INDEX(Table1[[Content_Nickname]:[Duration]],'Content Data'!$BJ85,COLUMNS($A$11:E85)),"")</f>
        <v/>
      </c>
      <c r="G85" s="29" t="str">
        <f>IFERROR(INDEX(Table1[[Content_Nickname]:[Duration]],'Content Data'!$BJ85,COLUMNS($A$11:F85)),"")</f>
        <v/>
      </c>
    </row>
    <row r="86" spans="2:7" s="19" customFormat="1" x14ac:dyDescent="0.25">
      <c r="B86" s="19" t="str">
        <f>IFERROR(INDEX(Table1[[Content_Nickname]:[Duration]],'Content Data'!$BJ86,COLUMNS($A$11:A86)),"")</f>
        <v/>
      </c>
      <c r="C86" s="28" t="str">
        <f>HYPERLINK(IFERROR(INDEX(Table1[[Content_Nickname]:[Duration]],'Content Data'!$BJ86,COLUMNS($A$11:B86)),""))</f>
        <v/>
      </c>
      <c r="D86" s="19" t="str">
        <f>IFERROR(INDEX(Table1[[Content_Nickname]:[Duration]],'Content Data'!$BJ86,COLUMNS($A$11:C86)),"")</f>
        <v/>
      </c>
      <c r="E86" s="19" t="str">
        <f>IFERROR(INDEX(Table1[[Content_Nickname]:[Duration]],'Content Data'!$BJ86,COLUMNS($A$11:D86)),"")</f>
        <v/>
      </c>
      <c r="F86" s="27" t="str">
        <f>IFERROR(INDEX(Table1[[Content_Nickname]:[Duration]],'Content Data'!$BJ86,COLUMNS($A$11:E86)),"")</f>
        <v/>
      </c>
      <c r="G86" s="29" t="str">
        <f>IFERROR(INDEX(Table1[[Content_Nickname]:[Duration]],'Content Data'!$BJ86,COLUMNS($A$11:F86)),"")</f>
        <v/>
      </c>
    </row>
    <row r="87" spans="2:7" s="19" customFormat="1" x14ac:dyDescent="0.25">
      <c r="B87" s="19" t="str">
        <f>IFERROR(INDEX(Table1[[Content_Nickname]:[Duration]],'Content Data'!$BJ87,COLUMNS($A$11:A87)),"")</f>
        <v/>
      </c>
      <c r="C87" s="28" t="str">
        <f>HYPERLINK(IFERROR(INDEX(Table1[[Content_Nickname]:[Duration]],'Content Data'!$BJ87,COLUMNS($A$11:B87)),""))</f>
        <v/>
      </c>
      <c r="D87" s="19" t="str">
        <f>IFERROR(INDEX(Table1[[Content_Nickname]:[Duration]],'Content Data'!$BJ87,COLUMNS($A$11:C87)),"")</f>
        <v/>
      </c>
      <c r="E87" s="19" t="str">
        <f>IFERROR(INDEX(Table1[[Content_Nickname]:[Duration]],'Content Data'!$BJ87,COLUMNS($A$11:D87)),"")</f>
        <v/>
      </c>
      <c r="F87" s="27" t="str">
        <f>IFERROR(INDEX(Table1[[Content_Nickname]:[Duration]],'Content Data'!$BJ87,COLUMNS($A$11:E87)),"")</f>
        <v/>
      </c>
      <c r="G87" s="29" t="str">
        <f>IFERROR(INDEX(Table1[[Content_Nickname]:[Duration]],'Content Data'!$BJ87,COLUMNS($A$11:F87)),"")</f>
        <v/>
      </c>
    </row>
    <row r="88" spans="2:7" s="19" customFormat="1" x14ac:dyDescent="0.25">
      <c r="B88" s="19" t="str">
        <f>IFERROR(INDEX(Table1[[Content_Nickname]:[Duration]],'Content Data'!$BJ88,COLUMNS($A$11:A88)),"")</f>
        <v/>
      </c>
      <c r="C88" s="28" t="str">
        <f>HYPERLINK(IFERROR(INDEX(Table1[[Content_Nickname]:[Duration]],'Content Data'!$BJ88,COLUMNS($A$11:B88)),""))</f>
        <v/>
      </c>
      <c r="D88" s="19" t="str">
        <f>IFERROR(INDEX(Table1[[Content_Nickname]:[Duration]],'Content Data'!$BJ88,COLUMNS($A$11:C88)),"")</f>
        <v/>
      </c>
      <c r="E88" s="19" t="str">
        <f>IFERROR(INDEX(Table1[[Content_Nickname]:[Duration]],'Content Data'!$BJ88,COLUMNS($A$11:D88)),"")</f>
        <v/>
      </c>
      <c r="F88" s="27" t="str">
        <f>IFERROR(INDEX(Table1[[Content_Nickname]:[Duration]],'Content Data'!$BJ88,COLUMNS($A$11:E88)),"")</f>
        <v/>
      </c>
      <c r="G88" s="29" t="str">
        <f>IFERROR(INDEX(Table1[[Content_Nickname]:[Duration]],'Content Data'!$BJ88,COLUMNS($A$11:F88)),"")</f>
        <v/>
      </c>
    </row>
    <row r="89" spans="2:7" s="19" customFormat="1" x14ac:dyDescent="0.25">
      <c r="B89" s="19" t="str">
        <f>IFERROR(INDEX(Table1[[Content_Nickname]:[Duration]],'Content Data'!$BJ89,COLUMNS($A$11:A89)),"")</f>
        <v/>
      </c>
      <c r="C89" s="28" t="str">
        <f>HYPERLINK(IFERROR(INDEX(Table1[[Content_Nickname]:[Duration]],'Content Data'!$BJ89,COLUMNS($A$11:B89)),""))</f>
        <v/>
      </c>
      <c r="D89" s="19" t="str">
        <f>IFERROR(INDEX(Table1[[Content_Nickname]:[Duration]],'Content Data'!$BJ89,COLUMNS($A$11:C89)),"")</f>
        <v/>
      </c>
      <c r="E89" s="19" t="str">
        <f>IFERROR(INDEX(Table1[[Content_Nickname]:[Duration]],'Content Data'!$BJ89,COLUMNS($A$11:D89)),"")</f>
        <v/>
      </c>
      <c r="F89" s="27" t="str">
        <f>IFERROR(INDEX(Table1[[Content_Nickname]:[Duration]],'Content Data'!$BJ89,COLUMNS($A$11:E89)),"")</f>
        <v/>
      </c>
      <c r="G89" s="29" t="str">
        <f>IFERROR(INDEX(Table1[[Content_Nickname]:[Duration]],'Content Data'!$BJ89,COLUMNS($A$11:F89)),"")</f>
        <v/>
      </c>
    </row>
    <row r="90" spans="2:7" s="19" customFormat="1" x14ac:dyDescent="0.25">
      <c r="B90" s="19" t="str">
        <f>IFERROR(INDEX(Table1[[Content_Nickname]:[Duration]],'Content Data'!$BJ90,COLUMNS($A$11:A90)),"")</f>
        <v/>
      </c>
      <c r="C90" s="28" t="str">
        <f>HYPERLINK(IFERROR(INDEX(Table1[[Content_Nickname]:[Duration]],'Content Data'!$BJ90,COLUMNS($A$11:B90)),""))</f>
        <v/>
      </c>
      <c r="D90" s="19" t="str">
        <f>IFERROR(INDEX(Table1[[Content_Nickname]:[Duration]],'Content Data'!$BJ90,COLUMNS($A$11:C90)),"")</f>
        <v/>
      </c>
      <c r="E90" s="19" t="str">
        <f>IFERROR(INDEX(Table1[[Content_Nickname]:[Duration]],'Content Data'!$BJ90,COLUMNS($A$11:D90)),"")</f>
        <v/>
      </c>
      <c r="F90" s="27" t="str">
        <f>IFERROR(INDEX(Table1[[Content_Nickname]:[Duration]],'Content Data'!$BJ90,COLUMNS($A$11:E90)),"")</f>
        <v/>
      </c>
      <c r="G90" s="29" t="str">
        <f>IFERROR(INDEX(Table1[[Content_Nickname]:[Duration]],'Content Data'!$BJ90,COLUMNS($A$11:F90)),"")</f>
        <v/>
      </c>
    </row>
    <row r="91" spans="2:7" s="19" customFormat="1" x14ac:dyDescent="0.25">
      <c r="B91" s="19" t="str">
        <f>IFERROR(INDEX(Table1[[Content_Nickname]:[Duration]],'Content Data'!$BJ91,COLUMNS($A$11:A91)),"")</f>
        <v/>
      </c>
      <c r="C91" s="28" t="str">
        <f>HYPERLINK(IFERROR(INDEX(Table1[[Content_Nickname]:[Duration]],'Content Data'!$BJ91,COLUMNS($A$11:B91)),""))</f>
        <v/>
      </c>
      <c r="D91" s="19" t="str">
        <f>IFERROR(INDEX(Table1[[Content_Nickname]:[Duration]],'Content Data'!$BJ91,COLUMNS($A$11:C91)),"")</f>
        <v/>
      </c>
      <c r="E91" s="19" t="str">
        <f>IFERROR(INDEX(Table1[[Content_Nickname]:[Duration]],'Content Data'!$BJ91,COLUMNS($A$11:D91)),"")</f>
        <v/>
      </c>
      <c r="F91" s="27" t="str">
        <f>IFERROR(INDEX(Table1[[Content_Nickname]:[Duration]],'Content Data'!$BJ91,COLUMNS($A$11:E91)),"")</f>
        <v/>
      </c>
      <c r="G91" s="29" t="str">
        <f>IFERROR(INDEX(Table1[[Content_Nickname]:[Duration]],'Content Data'!$BJ91,COLUMNS($A$11:F91)),"")</f>
        <v/>
      </c>
    </row>
    <row r="92" spans="2:7" s="19" customFormat="1" x14ac:dyDescent="0.25">
      <c r="B92" s="19" t="str">
        <f>IFERROR(INDEX(Table1[[Content_Nickname]:[Duration]],'Content Data'!$BJ92,COLUMNS($A$11:A92)),"")</f>
        <v/>
      </c>
      <c r="C92" s="28" t="str">
        <f>HYPERLINK(IFERROR(INDEX(Table1[[Content_Nickname]:[Duration]],'Content Data'!$BJ92,COLUMNS($A$11:B92)),""))</f>
        <v/>
      </c>
      <c r="D92" s="19" t="str">
        <f>IFERROR(INDEX(Table1[[Content_Nickname]:[Duration]],'Content Data'!$BJ92,COLUMNS($A$11:C92)),"")</f>
        <v/>
      </c>
      <c r="E92" s="19" t="str">
        <f>IFERROR(INDEX(Table1[[Content_Nickname]:[Duration]],'Content Data'!$BJ92,COLUMNS($A$11:D92)),"")</f>
        <v/>
      </c>
      <c r="F92" s="27" t="str">
        <f>IFERROR(INDEX(Table1[[Content_Nickname]:[Duration]],'Content Data'!$BJ92,COLUMNS($A$11:E92)),"")</f>
        <v/>
      </c>
      <c r="G92" s="29" t="str">
        <f>IFERROR(INDEX(Table1[[Content_Nickname]:[Duration]],'Content Data'!$BJ92,COLUMNS($A$11:F92)),"")</f>
        <v/>
      </c>
    </row>
    <row r="93" spans="2:7" s="19" customFormat="1" x14ac:dyDescent="0.25">
      <c r="B93" s="19" t="str">
        <f>IFERROR(INDEX(Table1[[Content_Nickname]:[Duration]],'Content Data'!$BJ93,COLUMNS($A$11:A93)),"")</f>
        <v/>
      </c>
      <c r="C93" s="28" t="str">
        <f>HYPERLINK(IFERROR(INDEX(Table1[[Content_Nickname]:[Duration]],'Content Data'!$BJ93,COLUMNS($A$11:B93)),""))</f>
        <v/>
      </c>
      <c r="D93" s="19" t="str">
        <f>IFERROR(INDEX(Table1[[Content_Nickname]:[Duration]],'Content Data'!$BJ93,COLUMNS($A$11:C93)),"")</f>
        <v/>
      </c>
      <c r="E93" s="19" t="str">
        <f>IFERROR(INDEX(Table1[[Content_Nickname]:[Duration]],'Content Data'!$BJ93,COLUMNS($A$11:D93)),"")</f>
        <v/>
      </c>
      <c r="F93" s="27" t="str">
        <f>IFERROR(INDEX(Table1[[Content_Nickname]:[Duration]],'Content Data'!$BJ93,COLUMNS($A$11:E93)),"")</f>
        <v/>
      </c>
      <c r="G93" s="29" t="str">
        <f>IFERROR(INDEX(Table1[[Content_Nickname]:[Duration]],'Content Data'!$BJ93,COLUMNS($A$11:F93)),"")</f>
        <v/>
      </c>
    </row>
    <row r="94" spans="2:7" s="19" customFormat="1" x14ac:dyDescent="0.25">
      <c r="B94" s="19" t="str">
        <f>IFERROR(INDEX(Table1[[Content_Nickname]:[Duration]],'Content Data'!$BJ94,COLUMNS($A$11:A94)),"")</f>
        <v/>
      </c>
      <c r="C94" s="28" t="str">
        <f>HYPERLINK(IFERROR(INDEX(Table1[[Content_Nickname]:[Duration]],'Content Data'!$BJ94,COLUMNS($A$11:B94)),""))</f>
        <v/>
      </c>
      <c r="D94" s="19" t="str">
        <f>IFERROR(INDEX(Table1[[Content_Nickname]:[Duration]],'Content Data'!$BJ94,COLUMNS($A$11:C94)),"")</f>
        <v/>
      </c>
      <c r="E94" s="19" t="str">
        <f>IFERROR(INDEX(Table1[[Content_Nickname]:[Duration]],'Content Data'!$BJ94,COLUMNS($A$11:D94)),"")</f>
        <v/>
      </c>
      <c r="F94" s="27" t="str">
        <f>IFERROR(INDEX(Table1[[Content_Nickname]:[Duration]],'Content Data'!$BJ94,COLUMNS($A$11:E94)),"")</f>
        <v/>
      </c>
      <c r="G94" s="29" t="str">
        <f>IFERROR(INDEX(Table1[[Content_Nickname]:[Duration]],'Content Data'!$BJ94,COLUMNS($A$11:F94)),"")</f>
        <v/>
      </c>
    </row>
    <row r="95" spans="2:7" s="19" customFormat="1" x14ac:dyDescent="0.25">
      <c r="B95" s="19" t="str">
        <f>IFERROR(INDEX(Table1[[Content_Nickname]:[Duration]],'Content Data'!$BJ95,COLUMNS($A$11:A95)),"")</f>
        <v/>
      </c>
      <c r="C95" s="28" t="str">
        <f>HYPERLINK(IFERROR(INDEX(Table1[[Content_Nickname]:[Duration]],'Content Data'!$BJ95,COLUMNS($A$11:B95)),""))</f>
        <v/>
      </c>
      <c r="D95" s="19" t="str">
        <f>IFERROR(INDEX(Table1[[Content_Nickname]:[Duration]],'Content Data'!$BJ95,COLUMNS($A$11:C95)),"")</f>
        <v/>
      </c>
      <c r="E95" s="19" t="str">
        <f>IFERROR(INDEX(Table1[[Content_Nickname]:[Duration]],'Content Data'!$BJ95,COLUMNS($A$11:D95)),"")</f>
        <v/>
      </c>
      <c r="F95" s="27" t="str">
        <f>IFERROR(INDEX(Table1[[Content_Nickname]:[Duration]],'Content Data'!$BJ95,COLUMNS($A$11:E95)),"")</f>
        <v/>
      </c>
      <c r="G95" s="29" t="str">
        <f>IFERROR(INDEX(Table1[[Content_Nickname]:[Duration]],'Content Data'!$BJ95,COLUMNS($A$11:F95)),"")</f>
        <v/>
      </c>
    </row>
    <row r="96" spans="2:7" s="19" customFormat="1" x14ac:dyDescent="0.25">
      <c r="B96" s="19" t="str">
        <f>IFERROR(INDEX(Table1[[Content_Nickname]:[Duration]],'Content Data'!$BJ96,COLUMNS($A$11:A96)),"")</f>
        <v/>
      </c>
      <c r="C96" s="28" t="str">
        <f>HYPERLINK(IFERROR(INDEX(Table1[[Content_Nickname]:[Duration]],'Content Data'!$BJ96,COLUMNS($A$11:B96)),""))</f>
        <v/>
      </c>
      <c r="D96" s="19" t="str">
        <f>IFERROR(INDEX(Table1[[Content_Nickname]:[Duration]],'Content Data'!$BJ96,COLUMNS($A$11:C96)),"")</f>
        <v/>
      </c>
      <c r="E96" s="19" t="str">
        <f>IFERROR(INDEX(Table1[[Content_Nickname]:[Duration]],'Content Data'!$BJ96,COLUMNS($A$11:D96)),"")</f>
        <v/>
      </c>
      <c r="F96" s="27" t="str">
        <f>IFERROR(INDEX(Table1[[Content_Nickname]:[Duration]],'Content Data'!$BJ96,COLUMNS($A$11:E96)),"")</f>
        <v/>
      </c>
      <c r="G96" s="29" t="str">
        <f>IFERROR(INDEX(Table1[[Content_Nickname]:[Duration]],'Content Data'!$BJ96,COLUMNS($A$11:F96)),"")</f>
        <v/>
      </c>
    </row>
    <row r="97" spans="2:7" s="19" customFormat="1" x14ac:dyDescent="0.25">
      <c r="B97" s="19" t="str">
        <f>IFERROR(INDEX(Table1[[Content_Nickname]:[Duration]],'Content Data'!$BJ97,COLUMNS($A$11:A97)),"")</f>
        <v/>
      </c>
      <c r="C97" s="28" t="str">
        <f>HYPERLINK(IFERROR(INDEX(Table1[[Content_Nickname]:[Duration]],'Content Data'!$BJ97,COLUMNS($A$11:B97)),""))</f>
        <v/>
      </c>
      <c r="D97" s="19" t="str">
        <f>IFERROR(INDEX(Table1[[Content_Nickname]:[Duration]],'Content Data'!$BJ97,COLUMNS($A$11:C97)),"")</f>
        <v/>
      </c>
      <c r="E97" s="19" t="str">
        <f>IFERROR(INDEX(Table1[[Content_Nickname]:[Duration]],'Content Data'!$BJ97,COLUMNS($A$11:D97)),"")</f>
        <v/>
      </c>
      <c r="F97" s="27" t="str">
        <f>IFERROR(INDEX(Table1[[Content_Nickname]:[Duration]],'Content Data'!$BJ97,COLUMNS($A$11:E97)),"")</f>
        <v/>
      </c>
      <c r="G97" s="29" t="str">
        <f>IFERROR(INDEX(Table1[[Content_Nickname]:[Duration]],'Content Data'!$BJ97,COLUMNS($A$11:F97)),"")</f>
        <v/>
      </c>
    </row>
    <row r="98" spans="2:7" s="19" customFormat="1" x14ac:dyDescent="0.25">
      <c r="B98" s="19" t="str">
        <f>IFERROR(INDEX(Table1[[Content_Nickname]:[Duration]],'Content Data'!$BJ98,COLUMNS($A$11:A98)),"")</f>
        <v/>
      </c>
      <c r="C98" s="28" t="str">
        <f>HYPERLINK(IFERROR(INDEX(Table1[[Content_Nickname]:[Duration]],'Content Data'!$BJ98,COLUMNS($A$11:B98)),""))</f>
        <v/>
      </c>
      <c r="D98" s="19" t="str">
        <f>IFERROR(INDEX(Table1[[Content_Nickname]:[Duration]],'Content Data'!$BJ98,COLUMNS($A$11:C98)),"")</f>
        <v/>
      </c>
      <c r="E98" s="19" t="str">
        <f>IFERROR(INDEX(Table1[[Content_Nickname]:[Duration]],'Content Data'!$BJ98,COLUMNS($A$11:D98)),"")</f>
        <v/>
      </c>
      <c r="F98" s="27" t="str">
        <f>IFERROR(INDEX(Table1[[Content_Nickname]:[Duration]],'Content Data'!$BJ98,COLUMNS($A$11:E98)),"")</f>
        <v/>
      </c>
      <c r="G98" s="29" t="str">
        <f>IFERROR(INDEX(Table1[[Content_Nickname]:[Duration]],'Content Data'!$BJ98,COLUMNS($A$11:F98)),"")</f>
        <v/>
      </c>
    </row>
    <row r="99" spans="2:7" s="19" customFormat="1" x14ac:dyDescent="0.25">
      <c r="B99" s="19" t="str">
        <f>IFERROR(INDEX(Table1[[Content_Nickname]:[Duration]],'Content Data'!$BJ99,COLUMNS($A$11:A99)),"")</f>
        <v/>
      </c>
      <c r="C99" s="28" t="str">
        <f>HYPERLINK(IFERROR(INDEX(Table1[[Content_Nickname]:[Duration]],'Content Data'!$BJ99,COLUMNS($A$11:B99)),""))</f>
        <v/>
      </c>
      <c r="D99" s="19" t="str">
        <f>IFERROR(INDEX(Table1[[Content_Nickname]:[Duration]],'Content Data'!$BJ99,COLUMNS($A$11:C99)),"")</f>
        <v/>
      </c>
      <c r="E99" s="19" t="str">
        <f>IFERROR(INDEX(Table1[[Content_Nickname]:[Duration]],'Content Data'!$BJ99,COLUMNS($A$11:D99)),"")</f>
        <v/>
      </c>
      <c r="F99" s="27" t="str">
        <f>IFERROR(INDEX(Table1[[Content_Nickname]:[Duration]],'Content Data'!$BJ99,COLUMNS($A$11:E99)),"")</f>
        <v/>
      </c>
      <c r="G99" s="29" t="str">
        <f>IFERROR(INDEX(Table1[[Content_Nickname]:[Duration]],'Content Data'!$BJ99,COLUMNS($A$11:F99)),"")</f>
        <v/>
      </c>
    </row>
    <row r="100" spans="2:7" s="19" customFormat="1" x14ac:dyDescent="0.25">
      <c r="B100" s="19" t="str">
        <f>IFERROR(INDEX(Table1[[Content_Nickname]:[Duration]],'Content Data'!$BJ100,COLUMNS($A$11:A100)),"")</f>
        <v/>
      </c>
      <c r="C100" s="28" t="str">
        <f>HYPERLINK(IFERROR(INDEX(Table1[[Content_Nickname]:[Duration]],'Content Data'!$BJ100,COLUMNS($A$11:B100)),""))</f>
        <v/>
      </c>
      <c r="D100" s="19" t="str">
        <f>IFERROR(INDEX(Table1[[Content_Nickname]:[Duration]],'Content Data'!$BJ100,COLUMNS($A$11:C100)),"")</f>
        <v/>
      </c>
      <c r="E100" s="19" t="str">
        <f>IFERROR(INDEX(Table1[[Content_Nickname]:[Duration]],'Content Data'!$BJ100,COLUMNS($A$11:D100)),"")</f>
        <v/>
      </c>
      <c r="F100" s="27" t="str">
        <f>IFERROR(INDEX(Table1[[Content_Nickname]:[Duration]],'Content Data'!$BJ100,COLUMNS($A$11:E100)),"")</f>
        <v/>
      </c>
      <c r="G100" s="29" t="str">
        <f>IFERROR(INDEX(Table1[[Content_Nickname]:[Duration]],'Content Data'!$BJ100,COLUMNS($A$11:F100)),"")</f>
        <v/>
      </c>
    </row>
    <row r="101" spans="2:7" s="19" customFormat="1" x14ac:dyDescent="0.25">
      <c r="B101" s="19" t="str">
        <f>IFERROR(INDEX(Table1[[Content_Nickname]:[Duration]],'Content Data'!$BJ101,COLUMNS($A$11:A101)),"")</f>
        <v/>
      </c>
      <c r="C101" s="28" t="str">
        <f>HYPERLINK(IFERROR(INDEX(Table1[[Content_Nickname]:[Duration]],'Content Data'!$BJ101,COLUMNS($A$11:B101)),""))</f>
        <v/>
      </c>
      <c r="D101" s="19" t="str">
        <f>IFERROR(INDEX(Table1[[Content_Nickname]:[Duration]],'Content Data'!$BJ101,COLUMNS($A$11:C101)),"")</f>
        <v/>
      </c>
      <c r="E101" s="19" t="str">
        <f>IFERROR(INDEX(Table1[[Content_Nickname]:[Duration]],'Content Data'!$BJ101,COLUMNS($A$11:D101)),"")</f>
        <v/>
      </c>
      <c r="F101" s="27" t="str">
        <f>IFERROR(INDEX(Table1[[Content_Nickname]:[Duration]],'Content Data'!$BJ101,COLUMNS($A$11:E101)),"")</f>
        <v/>
      </c>
      <c r="G101" s="29" t="str">
        <f>IFERROR(INDEX(Table1[[Content_Nickname]:[Duration]],'Content Data'!$BJ101,COLUMNS($A$11:F101)),"")</f>
        <v/>
      </c>
    </row>
    <row r="102" spans="2:7" s="19" customFormat="1" x14ac:dyDescent="0.25">
      <c r="B102" s="19" t="str">
        <f>IFERROR(INDEX(Table1[[Content_Nickname]:[Duration]],'Content Data'!$BJ102,COLUMNS($A$11:A102)),"")</f>
        <v/>
      </c>
      <c r="C102" s="28" t="str">
        <f>HYPERLINK(IFERROR(INDEX(Table1[[Content_Nickname]:[Duration]],'Content Data'!$BJ102,COLUMNS($A$11:B102)),""))</f>
        <v/>
      </c>
      <c r="D102" s="19" t="str">
        <f>IFERROR(INDEX(Table1[[Content_Nickname]:[Duration]],'Content Data'!$BJ102,COLUMNS($A$11:C102)),"")</f>
        <v/>
      </c>
      <c r="E102" s="19" t="str">
        <f>IFERROR(INDEX(Table1[[Content_Nickname]:[Duration]],'Content Data'!$BJ102,COLUMNS($A$11:D102)),"")</f>
        <v/>
      </c>
      <c r="F102" s="27" t="str">
        <f>IFERROR(INDEX(Table1[[Content_Nickname]:[Duration]],'Content Data'!$BJ102,COLUMNS($A$11:E102)),"")</f>
        <v/>
      </c>
      <c r="G102" s="29" t="str">
        <f>IFERROR(INDEX(Table1[[Content_Nickname]:[Duration]],'Content Data'!$BJ102,COLUMNS($A$11:F102)),"")</f>
        <v/>
      </c>
    </row>
    <row r="103" spans="2:7" s="19" customFormat="1" x14ac:dyDescent="0.25">
      <c r="B103" s="19" t="str">
        <f>IFERROR(INDEX(Table1[[Content_Nickname]:[Duration]],'Content Data'!$BJ103,COLUMNS($A$11:A103)),"")</f>
        <v/>
      </c>
      <c r="C103" s="28" t="str">
        <f>HYPERLINK(IFERROR(INDEX(Table1[[Content_Nickname]:[Duration]],'Content Data'!$BJ103,COLUMNS($A$11:B103)),""))</f>
        <v/>
      </c>
      <c r="D103" s="19" t="str">
        <f>IFERROR(INDEX(Table1[[Content_Nickname]:[Duration]],'Content Data'!$BJ103,COLUMNS($A$11:C103)),"")</f>
        <v/>
      </c>
      <c r="E103" s="19" t="str">
        <f>IFERROR(INDEX(Table1[[Content_Nickname]:[Duration]],'Content Data'!$BJ103,COLUMNS($A$11:D103)),"")</f>
        <v/>
      </c>
      <c r="F103" s="27" t="str">
        <f>IFERROR(INDEX(Table1[[Content_Nickname]:[Duration]],'Content Data'!$BJ103,COLUMNS($A$11:E103)),"")</f>
        <v/>
      </c>
      <c r="G103" s="29" t="str">
        <f>IFERROR(INDEX(Table1[[Content_Nickname]:[Duration]],'Content Data'!$BJ103,COLUMNS($A$11:F103)),"")</f>
        <v/>
      </c>
    </row>
    <row r="104" spans="2:7" s="19" customFormat="1" x14ac:dyDescent="0.25">
      <c r="B104" s="19" t="str">
        <f>IFERROR(INDEX(Table1[[Content_Nickname]:[Duration]],'Content Data'!$BJ104,COLUMNS($A$11:A104)),"")</f>
        <v/>
      </c>
      <c r="C104" s="28" t="str">
        <f>HYPERLINK(IFERROR(INDEX(Table1[[Content_Nickname]:[Duration]],'Content Data'!$BJ104,COLUMNS($A$11:B104)),""))</f>
        <v/>
      </c>
      <c r="D104" s="19" t="str">
        <f>IFERROR(INDEX(Table1[[Content_Nickname]:[Duration]],'Content Data'!$BJ104,COLUMNS($A$11:C104)),"")</f>
        <v/>
      </c>
      <c r="E104" s="19" t="str">
        <f>IFERROR(INDEX(Table1[[Content_Nickname]:[Duration]],'Content Data'!$BJ104,COLUMNS($A$11:D104)),"")</f>
        <v/>
      </c>
      <c r="F104" s="27" t="str">
        <f>IFERROR(INDEX(Table1[[Content_Nickname]:[Duration]],'Content Data'!$BJ104,COLUMNS($A$11:E104)),"")</f>
        <v/>
      </c>
      <c r="G104" s="29" t="str">
        <f>IFERROR(INDEX(Table1[[Content_Nickname]:[Duration]],'Content Data'!$BJ104,COLUMNS($A$11:F104)),"")</f>
        <v/>
      </c>
    </row>
    <row r="105" spans="2:7" s="19" customFormat="1" x14ac:dyDescent="0.25">
      <c r="B105" s="19" t="str">
        <f>IFERROR(INDEX(Table1[[Content_Nickname]:[Duration]],'Content Data'!$BJ105,COLUMNS($A$11:A105)),"")</f>
        <v/>
      </c>
      <c r="C105" s="28" t="str">
        <f>HYPERLINK(IFERROR(INDEX(Table1[[Content_Nickname]:[Duration]],'Content Data'!$BJ105,COLUMNS($A$11:B105)),""))</f>
        <v/>
      </c>
      <c r="D105" s="19" t="str">
        <f>IFERROR(INDEX(Table1[[Content_Nickname]:[Duration]],'Content Data'!$BJ105,COLUMNS($A$11:C105)),"")</f>
        <v/>
      </c>
      <c r="E105" s="19" t="str">
        <f>IFERROR(INDEX(Table1[[Content_Nickname]:[Duration]],'Content Data'!$BJ105,COLUMNS($A$11:D105)),"")</f>
        <v/>
      </c>
      <c r="F105" s="27" t="str">
        <f>IFERROR(INDEX(Table1[[Content_Nickname]:[Duration]],'Content Data'!$BJ105,COLUMNS($A$11:E105)),"")</f>
        <v/>
      </c>
      <c r="G105" s="29" t="str">
        <f>IFERROR(INDEX(Table1[[Content_Nickname]:[Duration]],'Content Data'!$BJ105,COLUMNS($A$11:F105)),"")</f>
        <v/>
      </c>
    </row>
    <row r="106" spans="2:7" s="19" customFormat="1" x14ac:dyDescent="0.25">
      <c r="B106" s="19" t="str">
        <f>IFERROR(INDEX(Table1[[Content_Nickname]:[Duration]],'Content Data'!$BJ106,COLUMNS($A$11:A106)),"")</f>
        <v/>
      </c>
      <c r="C106" s="28" t="str">
        <f>HYPERLINK(IFERROR(INDEX(Table1[[Content_Nickname]:[Duration]],'Content Data'!$BJ106,COLUMNS($A$11:B106)),""))</f>
        <v/>
      </c>
      <c r="D106" s="19" t="str">
        <f>IFERROR(INDEX(Table1[[Content_Nickname]:[Duration]],'Content Data'!$BJ106,COLUMNS($A$11:C106)),"")</f>
        <v/>
      </c>
      <c r="E106" s="19" t="str">
        <f>IFERROR(INDEX(Table1[[Content_Nickname]:[Duration]],'Content Data'!$BJ106,COLUMNS($A$11:D106)),"")</f>
        <v/>
      </c>
      <c r="F106" s="27" t="str">
        <f>IFERROR(INDEX(Table1[[Content_Nickname]:[Duration]],'Content Data'!$BJ106,COLUMNS($A$11:E106)),"")</f>
        <v/>
      </c>
      <c r="G106" s="29" t="str">
        <f>IFERROR(INDEX(Table1[[Content_Nickname]:[Duration]],'Content Data'!$BJ106,COLUMNS($A$11:F106)),"")</f>
        <v/>
      </c>
    </row>
    <row r="107" spans="2:7" s="19" customFormat="1" x14ac:dyDescent="0.25">
      <c r="B107" s="19" t="str">
        <f>IFERROR(INDEX(Table1[[Content_Nickname]:[Duration]],'Content Data'!$BJ107,COLUMNS($A$11:A107)),"")</f>
        <v/>
      </c>
      <c r="C107" s="28" t="str">
        <f>HYPERLINK(IFERROR(INDEX(Table1[[Content_Nickname]:[Duration]],'Content Data'!$BJ107,COLUMNS($A$11:B107)),""))</f>
        <v/>
      </c>
      <c r="D107" s="19" t="str">
        <f>IFERROR(INDEX(Table1[[Content_Nickname]:[Duration]],'Content Data'!$BJ107,COLUMNS($A$11:C107)),"")</f>
        <v/>
      </c>
      <c r="E107" s="19" t="str">
        <f>IFERROR(INDEX(Table1[[Content_Nickname]:[Duration]],'Content Data'!$BJ107,COLUMNS($A$11:D107)),"")</f>
        <v/>
      </c>
      <c r="F107" s="27" t="str">
        <f>IFERROR(INDEX(Table1[[Content_Nickname]:[Duration]],'Content Data'!$BJ107,COLUMNS($A$11:E107)),"")</f>
        <v/>
      </c>
      <c r="G107" s="29" t="str">
        <f>IFERROR(INDEX(Table1[[Content_Nickname]:[Duration]],'Content Data'!$BJ107,COLUMNS($A$11:F107)),"")</f>
        <v/>
      </c>
    </row>
    <row r="108" spans="2:7" s="19" customFormat="1" x14ac:dyDescent="0.25">
      <c r="B108" s="19" t="str">
        <f>IFERROR(INDEX(Table1[[Content_Nickname]:[Duration]],'Content Data'!$BJ108,COLUMNS($A$11:A108)),"")</f>
        <v/>
      </c>
      <c r="C108" s="28" t="str">
        <f>HYPERLINK(IFERROR(INDEX(Table1[[Content_Nickname]:[Duration]],'Content Data'!$BJ108,COLUMNS($A$11:B108)),""))</f>
        <v/>
      </c>
      <c r="D108" s="19" t="str">
        <f>IFERROR(INDEX(Table1[[Content_Nickname]:[Duration]],'Content Data'!$BJ108,COLUMNS($A$11:C108)),"")</f>
        <v/>
      </c>
      <c r="E108" s="19" t="str">
        <f>IFERROR(INDEX(Table1[[Content_Nickname]:[Duration]],'Content Data'!$BJ108,COLUMNS($A$11:D108)),"")</f>
        <v/>
      </c>
      <c r="F108" s="27" t="str">
        <f>IFERROR(INDEX(Table1[[Content_Nickname]:[Duration]],'Content Data'!$BJ108,COLUMNS($A$11:E108)),"")</f>
        <v/>
      </c>
      <c r="G108" s="29" t="str">
        <f>IFERROR(INDEX(Table1[[Content_Nickname]:[Duration]],'Content Data'!$BJ108,COLUMNS($A$11:F108)),"")</f>
        <v/>
      </c>
    </row>
    <row r="109" spans="2:7" s="19" customFormat="1" x14ac:dyDescent="0.25">
      <c r="B109" s="19" t="str">
        <f>IFERROR(INDEX(Table1[[Content_Nickname]:[Duration]],'Content Data'!$BJ109,COLUMNS($A$11:A109)),"")</f>
        <v/>
      </c>
      <c r="C109" s="28" t="str">
        <f>HYPERLINK(IFERROR(INDEX(Table1[[Content_Nickname]:[Duration]],'Content Data'!$BJ109,COLUMNS($A$11:B109)),""))</f>
        <v/>
      </c>
      <c r="D109" s="19" t="str">
        <f>IFERROR(INDEX(Table1[[Content_Nickname]:[Duration]],'Content Data'!$BJ109,COLUMNS($A$11:C109)),"")</f>
        <v/>
      </c>
      <c r="E109" s="19" t="str">
        <f>IFERROR(INDEX(Table1[[Content_Nickname]:[Duration]],'Content Data'!$BJ109,COLUMNS($A$11:D109)),"")</f>
        <v/>
      </c>
      <c r="F109" s="27" t="str">
        <f>IFERROR(INDEX(Table1[[Content_Nickname]:[Duration]],'Content Data'!$BJ109,COLUMNS($A$11:E109)),"")</f>
        <v/>
      </c>
      <c r="G109" s="29" t="str">
        <f>IFERROR(INDEX(Table1[[Content_Nickname]:[Duration]],'Content Data'!$BJ109,COLUMNS($A$11:F109)),"")</f>
        <v/>
      </c>
    </row>
    <row r="110" spans="2:7" s="19" customFormat="1" x14ac:dyDescent="0.25">
      <c r="B110" s="19" t="str">
        <f>IFERROR(INDEX(Table1[[Content_Nickname]:[Duration]],'Content Data'!$BJ110,COLUMNS($A$11:A110)),"")</f>
        <v/>
      </c>
      <c r="C110" s="28" t="str">
        <f>HYPERLINK(IFERROR(INDEX(Table1[[Content_Nickname]:[Duration]],'Content Data'!$BJ110,COLUMNS($A$11:B110)),""))</f>
        <v/>
      </c>
      <c r="D110" s="19" t="str">
        <f>IFERROR(INDEX(Table1[[Content_Nickname]:[Duration]],'Content Data'!$BJ110,COLUMNS($A$11:C110)),"")</f>
        <v/>
      </c>
      <c r="E110" s="19" t="str">
        <f>IFERROR(INDEX(Table1[[Content_Nickname]:[Duration]],'Content Data'!$BJ110,COLUMNS($A$11:D110)),"")</f>
        <v/>
      </c>
      <c r="F110" s="27" t="str">
        <f>IFERROR(INDEX(Table1[[Content_Nickname]:[Duration]],'Content Data'!$BJ110,COLUMNS($A$11:E110)),"")</f>
        <v/>
      </c>
      <c r="G110" s="29" t="str">
        <f>IFERROR(INDEX(Table1[[Content_Nickname]:[Duration]],'Content Data'!$BJ110,COLUMNS($A$11:F110)),"")</f>
        <v/>
      </c>
    </row>
    <row r="111" spans="2:7" s="19" customFormat="1" x14ac:dyDescent="0.25">
      <c r="B111" s="19" t="str">
        <f>IFERROR(INDEX(Table1[[Content_Nickname]:[Duration]],'Content Data'!$BJ111,COLUMNS($A$11:A111)),"")</f>
        <v/>
      </c>
      <c r="C111" s="28" t="str">
        <f>HYPERLINK(IFERROR(INDEX(Table1[[Content_Nickname]:[Duration]],'Content Data'!$BJ111,COLUMNS($A$11:B111)),""))</f>
        <v/>
      </c>
      <c r="D111" s="19" t="str">
        <f>IFERROR(INDEX(Table1[[Content_Nickname]:[Duration]],'Content Data'!$BJ111,COLUMNS($A$11:C111)),"")</f>
        <v/>
      </c>
      <c r="E111" s="19" t="str">
        <f>IFERROR(INDEX(Table1[[Content_Nickname]:[Duration]],'Content Data'!$BJ111,COLUMNS($A$11:D111)),"")</f>
        <v/>
      </c>
      <c r="F111" s="27" t="str">
        <f>IFERROR(INDEX(Table1[[Content_Nickname]:[Duration]],'Content Data'!$BJ111,COLUMNS($A$11:E111)),"")</f>
        <v/>
      </c>
      <c r="G111" s="29" t="str">
        <f>IFERROR(INDEX(Table1[[Content_Nickname]:[Duration]],'Content Data'!$BJ111,COLUMNS($A$11:F111)),"")</f>
        <v/>
      </c>
    </row>
  </sheetData>
  <dataValidations count="5">
    <dataValidation type="list" allowBlank="1" showInputMessage="1" showErrorMessage="1" sqref="C7">
      <formula1>$R$4:$R$7</formula1>
    </dataValidation>
    <dataValidation type="list" allowBlank="1" showInputMessage="1" showErrorMessage="1" sqref="C2">
      <formula1>$O$4:$O$8</formula1>
    </dataValidation>
    <dataValidation type="list" allowBlank="1" showInputMessage="1" showErrorMessage="1" sqref="C3">
      <formula1>$P$4:$P$7</formula1>
    </dataValidation>
    <dataValidation type="list" allowBlank="1" showInputMessage="1" showErrorMessage="1" sqref="C6">
      <formula1>$Q$4:$Q$7</formula1>
    </dataValidation>
    <dataValidation type="list" allowBlank="1" showInputMessage="1" showErrorMessage="1" sqref="C5">
      <formula1>$S$4:$S$10</formula1>
    </dataValidation>
  </dataValidations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2"/>
  <sheetViews>
    <sheetView tabSelected="1" zoomScale="80" zoomScaleNormal="80" workbookViewId="0">
      <pane ySplit="10" topLeftCell="A33" activePane="bottomLeft" state="frozen"/>
      <selection activeCell="D1" sqref="D1"/>
      <selection pane="bottomLeft" activeCell="C46" sqref="C46"/>
    </sheetView>
  </sheetViews>
  <sheetFormatPr defaultRowHeight="15" x14ac:dyDescent="0.25"/>
  <cols>
    <col min="1" max="1" width="36.7109375" style="2" customWidth="1"/>
    <col min="2" max="2" width="58.7109375" style="2" customWidth="1"/>
    <col min="3" max="3" width="16.7109375" style="2" customWidth="1"/>
    <col min="4" max="4" width="34" style="2" customWidth="1"/>
    <col min="5" max="7" width="16.5703125" style="7" customWidth="1"/>
    <col min="8" max="8" width="16.28515625" style="7" customWidth="1"/>
    <col min="9" max="13" width="10.7109375" style="2" customWidth="1"/>
    <col min="14" max="14" width="11.28515625" style="2" customWidth="1"/>
    <col min="15" max="17" width="10.7109375" style="2" customWidth="1"/>
    <col min="18" max="18" width="9.140625" style="2"/>
    <col min="19" max="19" width="11.28515625" style="2" customWidth="1"/>
    <col min="20" max="23" width="9.140625" style="2"/>
    <col min="24" max="24" width="12.28515625" style="2" customWidth="1"/>
    <col min="25" max="25" width="9.28515625" style="2" customWidth="1"/>
    <col min="26" max="28" width="9.140625" style="2"/>
    <col min="29" max="29" width="12.28515625" style="2" customWidth="1"/>
    <col min="30" max="30" width="9.28515625" style="2" customWidth="1"/>
    <col min="31" max="33" width="9.140625" style="2"/>
    <col min="34" max="34" width="12.28515625" style="2" customWidth="1"/>
    <col min="35" max="35" width="9.28515625" style="2" customWidth="1"/>
    <col min="36" max="38" width="9.140625" style="2"/>
    <col min="39" max="39" width="12.28515625" style="2" customWidth="1"/>
    <col min="40" max="40" width="9.28515625" style="2" customWidth="1"/>
    <col min="41" max="43" width="9.140625" style="2"/>
    <col min="44" max="44" width="12.28515625" style="2" customWidth="1"/>
    <col min="45" max="45" width="9.28515625" style="2" customWidth="1"/>
    <col min="46" max="48" width="9.140625" style="2"/>
    <col min="49" max="49" width="12.28515625" style="2" customWidth="1"/>
    <col min="50" max="50" width="9.28515625" style="2" customWidth="1"/>
    <col min="51" max="52" width="9.140625" style="2"/>
    <col min="53" max="53" width="13.28515625" style="2" customWidth="1"/>
    <col min="54" max="54" width="19" style="2" customWidth="1"/>
    <col min="55" max="55" width="14.140625" style="2" customWidth="1"/>
    <col min="56" max="56" width="18.42578125" style="2" customWidth="1"/>
    <col min="57" max="57" width="16.7109375" style="2" customWidth="1"/>
    <col min="58" max="58" width="15.28515625" style="2" customWidth="1"/>
    <col min="59" max="59" width="19.5703125" style="2" customWidth="1"/>
    <col min="60" max="60" width="21" style="2" customWidth="1"/>
    <col min="61" max="61" width="18.42578125" style="2" customWidth="1"/>
    <col min="62" max="62" width="18.28515625" style="2" customWidth="1"/>
    <col min="63" max="16384" width="9.140625" style="2"/>
  </cols>
  <sheetData>
    <row r="1" spans="1:62" ht="0.95" customHeight="1" x14ac:dyDescent="0.25"/>
    <row r="2" spans="1:62" ht="0.95" customHeight="1" x14ac:dyDescent="0.25"/>
    <row r="3" spans="1:62" ht="0.95" customHeight="1" x14ac:dyDescent="0.25"/>
    <row r="4" spans="1:62" ht="0.95" customHeight="1" x14ac:dyDescent="0.25"/>
    <row r="5" spans="1:62" ht="0.95" customHeight="1" x14ac:dyDescent="0.25"/>
    <row r="6" spans="1:62" ht="0.95" customHeight="1" x14ac:dyDescent="0.25"/>
    <row r="7" spans="1:62" ht="0.95" customHeight="1" x14ac:dyDescent="0.25"/>
    <row r="8" spans="1:62" customFormat="1" ht="21" x14ac:dyDescent="0.35">
      <c r="B8" s="1"/>
      <c r="E8" s="5"/>
      <c r="F8" s="5"/>
      <c r="G8" s="5"/>
      <c r="H8" s="5"/>
      <c r="I8" s="35" t="s">
        <v>4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 t="s">
        <v>8</v>
      </c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 t="s">
        <v>9</v>
      </c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</row>
    <row r="9" spans="1:62" customFormat="1" x14ac:dyDescent="0.25">
      <c r="B9" s="1"/>
      <c r="E9" s="5"/>
      <c r="F9" s="5"/>
      <c r="G9" s="5"/>
      <c r="H9" s="5"/>
      <c r="I9" s="36" t="s">
        <v>5</v>
      </c>
      <c r="J9" s="36"/>
      <c r="K9" s="36"/>
      <c r="L9" s="36"/>
      <c r="M9" s="36"/>
      <c r="N9" s="36" t="s">
        <v>6</v>
      </c>
      <c r="O9" s="36"/>
      <c r="P9" s="36"/>
      <c r="Q9" s="36"/>
      <c r="R9" s="36"/>
      <c r="S9" s="36" t="s">
        <v>7</v>
      </c>
      <c r="T9" s="36"/>
      <c r="U9" s="36"/>
      <c r="V9" s="36"/>
      <c r="W9" s="36"/>
      <c r="X9" s="36" t="s">
        <v>5</v>
      </c>
      <c r="Y9" s="36"/>
      <c r="Z9" s="36"/>
      <c r="AA9" s="36"/>
      <c r="AB9" s="36"/>
      <c r="AC9" s="36" t="s">
        <v>6</v>
      </c>
      <c r="AD9" s="36"/>
      <c r="AE9" s="36"/>
      <c r="AF9" s="36"/>
      <c r="AG9" s="36"/>
      <c r="AH9" s="36" t="s">
        <v>7</v>
      </c>
      <c r="AI9" s="36"/>
      <c r="AJ9" s="36"/>
      <c r="AK9" s="36"/>
      <c r="AL9" s="36"/>
      <c r="AM9" s="36" t="s">
        <v>5</v>
      </c>
      <c r="AN9" s="36"/>
      <c r="AO9" s="36"/>
      <c r="AP9" s="36"/>
      <c r="AQ9" s="36"/>
      <c r="AR9" s="36" t="s">
        <v>6</v>
      </c>
      <c r="AS9" s="36"/>
      <c r="AT9" s="36"/>
      <c r="AU9" s="36"/>
      <c r="AV9" s="36"/>
      <c r="AW9" s="36" t="s">
        <v>7</v>
      </c>
      <c r="AX9" s="36"/>
      <c r="AY9" s="36"/>
      <c r="AZ9" s="36"/>
      <c r="BA9" s="36"/>
    </row>
    <row r="10" spans="1:62" customFormat="1" ht="30" x14ac:dyDescent="0.25">
      <c r="A10" t="s">
        <v>102</v>
      </c>
      <c r="B10" s="1" t="s">
        <v>1</v>
      </c>
      <c r="C10" t="s">
        <v>2</v>
      </c>
      <c r="D10" t="s">
        <v>0</v>
      </c>
      <c r="E10" s="5" t="s">
        <v>16</v>
      </c>
      <c r="F10" s="5" t="s">
        <v>101</v>
      </c>
      <c r="G10" s="5" t="s">
        <v>35</v>
      </c>
      <c r="H10" s="3" t="s">
        <v>3</v>
      </c>
      <c r="I10" s="3" t="s">
        <v>10</v>
      </c>
      <c r="J10" s="3" t="s">
        <v>11</v>
      </c>
      <c r="K10" s="3" t="s">
        <v>12</v>
      </c>
      <c r="L10" s="3" t="s">
        <v>13</v>
      </c>
      <c r="M10" s="3" t="s">
        <v>46</v>
      </c>
      <c r="N10" s="3" t="s">
        <v>47</v>
      </c>
      <c r="O10" s="3" t="s">
        <v>48</v>
      </c>
      <c r="P10" s="3" t="s">
        <v>49</v>
      </c>
      <c r="Q10" s="3" t="s">
        <v>50</v>
      </c>
      <c r="R10" s="3" t="s">
        <v>51</v>
      </c>
      <c r="S10" s="3" t="s">
        <v>52</v>
      </c>
      <c r="T10" s="3" t="s">
        <v>53</v>
      </c>
      <c r="U10" s="3" t="s">
        <v>54</v>
      </c>
      <c r="V10" s="3" t="s">
        <v>55</v>
      </c>
      <c r="W10" s="3" t="s">
        <v>56</v>
      </c>
      <c r="X10" s="3" t="s">
        <v>57</v>
      </c>
      <c r="Y10" s="3" t="s">
        <v>58</v>
      </c>
      <c r="Z10" s="3" t="s">
        <v>59</v>
      </c>
      <c r="AA10" s="3" t="s">
        <v>60</v>
      </c>
      <c r="AB10" s="3" t="s">
        <v>61</v>
      </c>
      <c r="AC10" s="3" t="s">
        <v>62</v>
      </c>
      <c r="AD10" s="3" t="s">
        <v>63</v>
      </c>
      <c r="AE10" s="3" t="s">
        <v>64</v>
      </c>
      <c r="AF10" s="3" t="s">
        <v>65</v>
      </c>
      <c r="AG10" s="3" t="s">
        <v>66</v>
      </c>
      <c r="AH10" s="3" t="s">
        <v>67</v>
      </c>
      <c r="AI10" s="3" t="s">
        <v>68</v>
      </c>
      <c r="AJ10" s="3" t="s">
        <v>69</v>
      </c>
      <c r="AK10" s="3" t="s">
        <v>70</v>
      </c>
      <c r="AL10" s="3" t="s">
        <v>71</v>
      </c>
      <c r="AM10" s="3" t="s">
        <v>72</v>
      </c>
      <c r="AN10" s="3" t="s">
        <v>73</v>
      </c>
      <c r="AO10" s="3" t="s">
        <v>74</v>
      </c>
      <c r="AP10" s="3" t="s">
        <v>75</v>
      </c>
      <c r="AQ10" s="3" t="s">
        <v>76</v>
      </c>
      <c r="AR10" s="3" t="s">
        <v>77</v>
      </c>
      <c r="AS10" s="3" t="s">
        <v>78</v>
      </c>
      <c r="AT10" s="3" t="s">
        <v>79</v>
      </c>
      <c r="AU10" s="3" t="s">
        <v>80</v>
      </c>
      <c r="AV10" s="3" t="s">
        <v>81</v>
      </c>
      <c r="AW10" s="3" t="s">
        <v>82</v>
      </c>
      <c r="AX10" s="3" t="s">
        <v>83</v>
      </c>
      <c r="AY10" s="3" t="s">
        <v>84</v>
      </c>
      <c r="AZ10" s="3" t="s">
        <v>85</v>
      </c>
      <c r="BA10" s="3" t="s">
        <v>103</v>
      </c>
      <c r="BB10" s="3" t="s">
        <v>104</v>
      </c>
      <c r="BC10" s="3" t="s">
        <v>105</v>
      </c>
      <c r="BD10" s="3" t="s">
        <v>106</v>
      </c>
      <c r="BE10" s="3" t="s">
        <v>112</v>
      </c>
      <c r="BF10" s="3" t="s">
        <v>117</v>
      </c>
      <c r="BG10" s="3" t="s">
        <v>113</v>
      </c>
      <c r="BH10" s="3" t="s">
        <v>114</v>
      </c>
      <c r="BI10" s="3" t="s">
        <v>115</v>
      </c>
      <c r="BJ10" s="3" t="s">
        <v>116</v>
      </c>
    </row>
    <row r="11" spans="1:62" ht="45" x14ac:dyDescent="0.25">
      <c r="A11" s="2" t="s">
        <v>36</v>
      </c>
      <c r="B11" s="8" t="s">
        <v>37</v>
      </c>
      <c r="C11" s="2" t="s">
        <v>33</v>
      </c>
      <c r="D11" s="2" t="s">
        <v>139</v>
      </c>
      <c r="E11" s="7">
        <v>42572</v>
      </c>
      <c r="F11" s="24">
        <v>0.16111111111111112</v>
      </c>
      <c r="G11" s="6" t="b">
        <f t="shared" ref="G11:G42" si="0">IF(SUM(H11:AZ11)&gt;0,TRUE,FALSE)</f>
        <v>1</v>
      </c>
      <c r="H11" s="2"/>
      <c r="P11" s="2">
        <v>1</v>
      </c>
      <c r="BA11" s="2">
        <f>IF(OR('Query Content'!$C$2=Table1[[#This Row],[Content_Nickname]],'Query Content'!$C$2=""),1,0)</f>
        <v>1</v>
      </c>
      <c r="BB11" s="2">
        <f>IF(OR('Query Content'!$C$3=Table1[[#This Row],[Content Owner]],'Query Content'!$C$3=""),1,0)</f>
        <v>1</v>
      </c>
      <c r="BC11" s="2">
        <f ca="1">IF(DATEDIF(Table1[[#This Row],[Date Published]],NOW(),"m") &lt; 'Query Content'!$C$4+1,1,0)</f>
        <v>1</v>
      </c>
      <c r="BD11" s="2">
        <f>IF(OR('Query Content'!$C$5="",AND('Query Content'!$C$5="Core Monitoring",SUM(H11,M11,R11,W11,AB11,AG11,AL11,AQ11,AV11)&gt;0),AND('Query Content'!$C$5="Virtualization",SUM(I11,N11,S11,X11,AC11,AH11,AM11,AR11,AW11)&gt;0),AND('Query Content'!$C$5="DB",SUM(J11,O11,T11,Y11,AD11,AI11,AN11,AS11,AX11)&gt;0),AND('Query Content'!$C$5="APM",SUM(K11,P11,U11,Z11,AE11,AJ11,AO11,AT11,AY11)&gt;0),AND('Query Content'!$C$5="EUM",SUM(L11,Q11,V11,AA11,AF11,AK11,AP11,AU11,AZ11)&gt;0)),1,0)</f>
        <v>1</v>
      </c>
      <c r="BE11" s="15">
        <f>IF(OR('Query Content'!$C$6="",AND('Query Content'!$C$6="Foglight Administrator",SUM(Table1[[#This Row],[Foglight]:[EUM11]])&gt;0),AND('Query Content'!$C$6="Foglight End User",SUM(Table1[[#This Row],[Foglight12]:[EUM26]])&gt;0),AND('Query Content'!$C$6="Foglight Prospect",SUM(Table1[[#This Row],[Foglight27]:[EUM41]])&gt;0)),1,0)</f>
        <v>1</v>
      </c>
      <c r="BF11" s="15">
        <f>IF(OR('Query Content'!$C$7="",AND('Query Content'!$C$7="Basic",SUM(H11:L11,W11:AA11,AL11:AP11)&gt;0),AND('Query Content'!$C$7="Advanced",SUM(M11:Q11,AB11:AF11,AQ11:AU11)&gt;0),AND('Query Content'!$C$7="Custom",SUM(R11:V11,AG11:AK11,AV11:AZ11)&gt;0)),1,0)</f>
        <v>0</v>
      </c>
      <c r="BG11" s="15">
        <f ca="1">SUM(Table1[[#This Row],[Helper 1]:[Helper 6]])</f>
        <v>5</v>
      </c>
      <c r="BH11" s="15">
        <f>ROWS($BG$11:BG11)</f>
        <v>1</v>
      </c>
      <c r="BI11" s="15" t="str">
        <f ca="1">IF(Table1[[#This Row],[Helper Sum]]=6,Table1[[#This Row],[Index]],"")</f>
        <v/>
      </c>
      <c r="BJ11" s="15">
        <f ca="1">IFERROR(SMALL(Table1[Selected Index],ROWS($BI$11:BI11)),"")</f>
        <v>8</v>
      </c>
    </row>
    <row r="12" spans="1:62" ht="30" x14ac:dyDescent="0.25">
      <c r="A12" s="2" t="s">
        <v>29</v>
      </c>
      <c r="B12" s="8" t="s">
        <v>24</v>
      </c>
      <c r="C12" s="2" t="s">
        <v>19</v>
      </c>
      <c r="D12" s="2" t="s">
        <v>146</v>
      </c>
      <c r="E12" s="7">
        <v>41387</v>
      </c>
      <c r="F12" s="24">
        <v>0.18333333333333335</v>
      </c>
      <c r="G12" s="6" t="b">
        <f t="shared" si="0"/>
        <v>1</v>
      </c>
      <c r="H12" s="2">
        <v>1</v>
      </c>
      <c r="BA12" s="2">
        <f>IF(OR('Query Content'!$C$2=Table1[[#This Row],[Content_Nickname]],'Query Content'!$C$2=""),1,0)</f>
        <v>1</v>
      </c>
      <c r="BB12" s="2">
        <f>IF(OR('Query Content'!$C$3=Table1[[#This Row],[Content Owner]],'Query Content'!$C$3=""),1,0)</f>
        <v>1</v>
      </c>
      <c r="BC12" s="2">
        <f ca="1">IF(DATEDIF(Table1[[#This Row],[Date Published]],NOW(),"m") &lt; 'Query Content'!$C$4+1,1,0)</f>
        <v>1</v>
      </c>
      <c r="BD12" s="2">
        <f>IF(OR('Query Content'!$C$5="",AND('Query Content'!$C$5="Core Monitoring",SUM(H12,M12,R12,W12,AB12,AG12,AL12,AQ12,AV12)&gt;0),AND('Query Content'!$C$5="Virtualization",SUM(I12,N12,S12,X12,AC12,AH12,AM12,AR12,AW12)&gt;0),AND('Query Content'!$C$5="DB",SUM(J12,O12,T12,Y12,AD12,AI12,AN12,AS12,AX12)&gt;0),AND('Query Content'!$C$5="APM",SUM(K12,P12,U12,Z12,AE12,AJ12,AO12,AT12,AY12)&gt;0),AND('Query Content'!$C$5="EUM",SUM(L12,Q12,V12,AA12,AF12,AK12,AP12,AU12,AZ12)&gt;0)),1,0)</f>
        <v>1</v>
      </c>
      <c r="BE12" s="15">
        <f>IF(OR('Query Content'!$C$6="",AND('Query Content'!$C$6="Foglight Administrator",SUM(Table1[[#This Row],[Foglight]:[EUM11]])&gt;0),AND('Query Content'!$C$6="Foglight End User",SUM(Table1[[#This Row],[Foglight12]:[EUM26]])&gt;0),AND('Query Content'!$C$6="Foglight Prospect",SUM(Table1[[#This Row],[Foglight27]:[EUM41]])&gt;0)),1,0)</f>
        <v>1</v>
      </c>
      <c r="BF12" s="15">
        <f>IF(OR('Query Content'!$C$7="",AND('Query Content'!$C$7="Basic",SUM(H12:L12,W12:AA12,AL12:AP12)&gt;0),AND('Query Content'!$C$7="Advanced",SUM(M12:Q12,AB12:AF12,AQ12:AU12)&gt;0),AND('Query Content'!$C$7="Custom",SUM(R12:V12,AG12:AK12,AV12:AZ12)&gt;0)),1,0)</f>
        <v>0</v>
      </c>
      <c r="BG12" s="15">
        <f ca="1">SUM(Table1[[#This Row],[Helper 1]:[Helper 6]])</f>
        <v>5</v>
      </c>
      <c r="BH12" s="15">
        <f>ROWS($BG$11:BG12)</f>
        <v>2</v>
      </c>
      <c r="BI12" s="15" t="str">
        <f ca="1">IF(Table1[[#This Row],[Helper Sum]]=6,Table1[[#This Row],[Index]],"")</f>
        <v/>
      </c>
      <c r="BJ12" s="15">
        <f ca="1">IFERROR(SMALL(Table1[Selected Index],ROWS($BI$11:BI12)),"")</f>
        <v>13</v>
      </c>
    </row>
    <row r="13" spans="1:62" x14ac:dyDescent="0.25">
      <c r="A13" s="2" t="s">
        <v>29</v>
      </c>
      <c r="B13" s="8" t="s">
        <v>23</v>
      </c>
      <c r="C13" s="2" t="s">
        <v>19</v>
      </c>
      <c r="D13" s="9" t="s">
        <v>147</v>
      </c>
      <c r="E13" s="7">
        <v>41387</v>
      </c>
      <c r="F13" s="24">
        <v>0.79722222222222217</v>
      </c>
      <c r="G13" s="6" t="b">
        <f t="shared" si="0"/>
        <v>1</v>
      </c>
      <c r="H13" s="2">
        <v>1</v>
      </c>
      <c r="BA13" s="2">
        <f>IF(OR('Query Content'!$C$2=Table1[[#This Row],[Content_Nickname]],'Query Content'!$C$2=""),1,0)</f>
        <v>1</v>
      </c>
      <c r="BB13" s="2">
        <f>IF(OR('Query Content'!$C$3=Table1[[#This Row],[Content Owner]],'Query Content'!$C$3=""),1,0)</f>
        <v>1</v>
      </c>
      <c r="BC13" s="2">
        <f ca="1">IF(DATEDIF(Table1[[#This Row],[Date Published]],NOW(),"m") &lt; 'Query Content'!$C$4+1,1,0)</f>
        <v>1</v>
      </c>
      <c r="BD13" s="2">
        <f>IF(OR('Query Content'!$C$5="",AND('Query Content'!$C$5="Core Monitoring",SUM(H13,M13,R13,W13,AB13,AG13,AL13,AQ13,AV13)&gt;0),AND('Query Content'!$C$5="Virtualization",SUM(I13,N13,S13,X13,AC13,AH13,AM13,AR13,AW13)&gt;0),AND('Query Content'!$C$5="DB",SUM(J13,O13,T13,Y13,AD13,AI13,AN13,AS13,AX13)&gt;0),AND('Query Content'!$C$5="APM",SUM(K13,P13,U13,Z13,AE13,AJ13,AO13,AT13,AY13)&gt;0),AND('Query Content'!$C$5="EUM",SUM(L13,Q13,V13,AA13,AF13,AK13,AP13,AU13,AZ13)&gt;0)),1,0)</f>
        <v>1</v>
      </c>
      <c r="BE13" s="15">
        <f>IF(OR('Query Content'!$C$6="",AND('Query Content'!$C$6="Foglight Administrator",SUM(Table1[[#This Row],[Foglight]:[EUM11]])&gt;0),AND('Query Content'!$C$6="Foglight End User",SUM(Table1[[#This Row],[Foglight12]:[EUM26]])&gt;0),AND('Query Content'!$C$6="Foglight Prospect",SUM(Table1[[#This Row],[Foglight27]:[EUM41]])&gt;0)),1,0)</f>
        <v>1</v>
      </c>
      <c r="BF13" s="15">
        <f>IF(OR('Query Content'!$C$7="",AND('Query Content'!$C$7="Basic",SUM(H13:L13,W13:AA13,AL13:AP13)&gt;0),AND('Query Content'!$C$7="Advanced",SUM(M13:Q13,AB13:AF13,AQ13:AU13)&gt;0),AND('Query Content'!$C$7="Custom",SUM(R13:V13,AG13:AK13,AV13:AZ13)&gt;0)),1,0)</f>
        <v>0</v>
      </c>
      <c r="BG13" s="15">
        <f ca="1">SUM(Table1[[#This Row],[Helper 1]:[Helper 6]])</f>
        <v>5</v>
      </c>
      <c r="BH13" s="15">
        <f>ROWS($BG$11:BG13)</f>
        <v>3</v>
      </c>
      <c r="BI13" s="15" t="str">
        <f ca="1">IF(Table1[[#This Row],[Helper Sum]]=6,Table1[[#This Row],[Index]],"")</f>
        <v/>
      </c>
      <c r="BJ13" s="15">
        <f ca="1">IFERROR(SMALL(Table1[Selected Index],ROWS($BI$11:BI13)),"")</f>
        <v>28</v>
      </c>
    </row>
    <row r="14" spans="1:62" ht="30" x14ac:dyDescent="0.25">
      <c r="A14" s="2" t="s">
        <v>36</v>
      </c>
      <c r="B14" s="8" t="s">
        <v>31</v>
      </c>
      <c r="C14" s="2" t="s">
        <v>15</v>
      </c>
      <c r="D14" s="2" t="s">
        <v>142</v>
      </c>
      <c r="E14" s="7">
        <v>42208</v>
      </c>
      <c r="F14" s="24">
        <v>0.19305555555555554</v>
      </c>
      <c r="G14" s="6" t="b">
        <f t="shared" si="0"/>
        <v>1</v>
      </c>
      <c r="H14" s="2"/>
      <c r="O14" s="2">
        <v>1</v>
      </c>
      <c r="BA14" s="2">
        <f>IF(OR('Query Content'!$C$2=Table1[[#This Row],[Content_Nickname]],'Query Content'!$C$2=""),1,0)</f>
        <v>1</v>
      </c>
      <c r="BB14" s="2">
        <f>IF(OR('Query Content'!$C$3=Table1[[#This Row],[Content Owner]],'Query Content'!$C$3=""),1,0)</f>
        <v>1</v>
      </c>
      <c r="BC14" s="2">
        <f ca="1">IF(DATEDIF(Table1[[#This Row],[Date Published]],NOW(),"m") &lt; 'Query Content'!$C$4+1,1,0)</f>
        <v>1</v>
      </c>
      <c r="BD14" s="2">
        <f>IF(OR('Query Content'!$C$5="",AND('Query Content'!$C$5="Core Monitoring",SUM(H14,M14,R14,W14,AB14,AG14,AL14,AQ14,AV14)&gt;0),AND('Query Content'!$C$5="Virtualization",SUM(I14,N14,S14,X14,AC14,AH14,AM14,AR14,AW14)&gt;0),AND('Query Content'!$C$5="DB",SUM(J14,O14,T14,Y14,AD14,AI14,AN14,AS14,AX14)&gt;0),AND('Query Content'!$C$5="APM",SUM(K14,P14,U14,Z14,AE14,AJ14,AO14,AT14,AY14)&gt;0),AND('Query Content'!$C$5="EUM",SUM(L14,Q14,V14,AA14,AF14,AK14,AP14,AU14,AZ14)&gt;0)),1,0)</f>
        <v>1</v>
      </c>
      <c r="BE14" s="15">
        <f>IF(OR('Query Content'!$C$6="",AND('Query Content'!$C$6="Foglight Administrator",SUM(Table1[[#This Row],[Foglight]:[EUM11]])&gt;0),AND('Query Content'!$C$6="Foglight End User",SUM(Table1[[#This Row],[Foglight12]:[EUM26]])&gt;0),AND('Query Content'!$C$6="Foglight Prospect",SUM(Table1[[#This Row],[Foglight27]:[EUM41]])&gt;0)),1,0)</f>
        <v>1</v>
      </c>
      <c r="BF14" s="15">
        <f>IF(OR('Query Content'!$C$7="",AND('Query Content'!$C$7="Basic",SUM(H14:L14,W14:AA14,AL14:AP14)&gt;0),AND('Query Content'!$C$7="Advanced",SUM(M14:Q14,AB14:AF14,AQ14:AU14)&gt;0),AND('Query Content'!$C$7="Custom",SUM(R14:V14,AG14:AK14,AV14:AZ14)&gt;0)),1,0)</f>
        <v>0</v>
      </c>
      <c r="BG14" s="15">
        <f ca="1">SUM(Table1[[#This Row],[Helper 1]:[Helper 6]])</f>
        <v>5</v>
      </c>
      <c r="BH14" s="15">
        <f>ROWS($BG$11:BG14)</f>
        <v>4</v>
      </c>
      <c r="BI14" s="15" t="str">
        <f ca="1">IF(Table1[[#This Row],[Helper Sum]]=6,Table1[[#This Row],[Index]],"")</f>
        <v/>
      </c>
      <c r="BJ14" s="15" t="str">
        <f ca="1">IFERROR(SMALL(Table1[Selected Index],ROWS($BI$11:BI14)),"")</f>
        <v/>
      </c>
    </row>
    <row r="15" spans="1:62" ht="30" x14ac:dyDescent="0.25">
      <c r="A15" s="2" t="s">
        <v>36</v>
      </c>
      <c r="B15" s="8" t="s">
        <v>22</v>
      </c>
      <c r="C15" s="2" t="s">
        <v>19</v>
      </c>
      <c r="D15" s="9" t="s">
        <v>148</v>
      </c>
      <c r="E15" s="7">
        <v>41387</v>
      </c>
      <c r="F15" s="24">
        <v>0.66111111111111109</v>
      </c>
      <c r="G15" s="6" t="b">
        <f t="shared" si="0"/>
        <v>1</v>
      </c>
      <c r="H15" s="2">
        <v>1</v>
      </c>
      <c r="BA15" s="2">
        <f>IF(OR('Query Content'!$C$2=Table1[[#This Row],[Content_Nickname]],'Query Content'!$C$2=""),1,0)</f>
        <v>1</v>
      </c>
      <c r="BB15" s="2">
        <f>IF(OR('Query Content'!$C$3=Table1[[#This Row],[Content Owner]],'Query Content'!$C$3=""),1,0)</f>
        <v>1</v>
      </c>
      <c r="BC15" s="2">
        <f ca="1">IF(DATEDIF(Table1[[#This Row],[Date Published]],NOW(),"m") &lt; 'Query Content'!$C$4+1,1,0)</f>
        <v>1</v>
      </c>
      <c r="BD15" s="2">
        <f>IF(OR('Query Content'!$C$5="",AND('Query Content'!$C$5="Core Monitoring",SUM(H15,M15,R15,W15,AB15,AG15,AL15,AQ15,AV15)&gt;0),AND('Query Content'!$C$5="Virtualization",SUM(I15,N15,S15,X15,AC15,AH15,AM15,AR15,AW15)&gt;0),AND('Query Content'!$C$5="DB",SUM(J15,O15,T15,Y15,AD15,AI15,AN15,AS15,AX15)&gt;0),AND('Query Content'!$C$5="APM",SUM(K15,P15,U15,Z15,AE15,AJ15,AO15,AT15,AY15)&gt;0),AND('Query Content'!$C$5="EUM",SUM(L15,Q15,V15,AA15,AF15,AK15,AP15,AU15,AZ15)&gt;0)),1,0)</f>
        <v>1</v>
      </c>
      <c r="BE15" s="15">
        <f>IF(OR('Query Content'!$C$6="",AND('Query Content'!$C$6="Foglight Administrator",SUM(Table1[[#This Row],[Foglight]:[EUM11]])&gt;0),AND('Query Content'!$C$6="Foglight End User",SUM(Table1[[#This Row],[Foglight12]:[EUM26]])&gt;0),AND('Query Content'!$C$6="Foglight Prospect",SUM(Table1[[#This Row],[Foglight27]:[EUM41]])&gt;0)),1,0)</f>
        <v>1</v>
      </c>
      <c r="BF15" s="15">
        <f>IF(OR('Query Content'!$C$7="",AND('Query Content'!$C$7="Basic",SUM(H15:L15,W15:AA15,AL15:AP15)&gt;0),AND('Query Content'!$C$7="Advanced",SUM(M15:Q15,AB15:AF15,AQ15:AU15)&gt;0),AND('Query Content'!$C$7="Custom",SUM(R15:V15,AG15:AK15,AV15:AZ15)&gt;0)),1,0)</f>
        <v>0</v>
      </c>
      <c r="BG15" s="15">
        <f ca="1">SUM(Table1[[#This Row],[Helper 1]:[Helper 6]])</f>
        <v>5</v>
      </c>
      <c r="BH15" s="15">
        <f>ROWS($BG$11:BG15)</f>
        <v>5</v>
      </c>
      <c r="BI15" s="15" t="str">
        <f ca="1">IF(Table1[[#This Row],[Helper Sum]]=6,Table1[[#This Row],[Index]],"")</f>
        <v/>
      </c>
      <c r="BJ15" s="15" t="str">
        <f ca="1">IFERROR(SMALL(Table1[Selected Index],ROWS($BI$11:BI15)),"")</f>
        <v/>
      </c>
    </row>
    <row r="16" spans="1:62" ht="30" x14ac:dyDescent="0.25">
      <c r="A16" s="2" t="s">
        <v>27</v>
      </c>
      <c r="B16" s="8" t="s">
        <v>121</v>
      </c>
      <c r="C16" s="2" t="s">
        <v>119</v>
      </c>
      <c r="D16" s="25" t="s">
        <v>132</v>
      </c>
      <c r="E16" s="7">
        <v>41875</v>
      </c>
      <c r="F16" s="24">
        <v>0.3840277777777778</v>
      </c>
      <c r="G16" s="6" t="b">
        <f t="shared" si="0"/>
        <v>1</v>
      </c>
      <c r="H16" s="2">
        <v>1</v>
      </c>
      <c r="BA16" s="15">
        <f>IF(OR('Query Content'!$C$2=Table1[[#This Row],[Content_Nickname]],'Query Content'!$C$2=""),1,0)</f>
        <v>1</v>
      </c>
      <c r="BB16" s="15">
        <f>IF(OR('Query Content'!$C$3=Table1[[#This Row],[Content Owner]],'Query Content'!$C$3=""),1,0)</f>
        <v>1</v>
      </c>
      <c r="BC16" s="15">
        <f ca="1">IF(DATEDIF(Table1[[#This Row],[Date Published]],NOW(),"m") &lt; 'Query Content'!$C$4+1,1,0)</f>
        <v>1</v>
      </c>
      <c r="BD16" s="15">
        <f>IF(OR('Query Content'!$C$5="",AND('Query Content'!$C$5="Core Monitoring",SUM(H16,M16,R16,W16,AB16,AG16,AL16,AQ16,AV16)&gt;0),AND('Query Content'!$C$5="Virtualization",SUM(I16,N16,S16,X16,AC16,AH16,AM16,AR16,AW16)&gt;0),AND('Query Content'!$C$5="DB",SUM(J16,O16,T16,Y16,AD16,AI16,AN16,AS16,AX16)&gt;0),AND('Query Content'!$C$5="APM",SUM(K16,P16,U16,Z16,AE16,AJ16,AO16,AT16,AY16)&gt;0),AND('Query Content'!$C$5="EUM",SUM(L16,Q16,V16,AA16,AF16,AK16,AP16,AU16,AZ16)&gt;0)),1,0)</f>
        <v>1</v>
      </c>
      <c r="BE16" s="15">
        <f>IF(OR('Query Content'!$C$6="",AND('Query Content'!$C$6="Foglight Administrator",SUM(Table1[[#This Row],[Foglight]:[EUM11]])&gt;0),AND('Query Content'!$C$6="Foglight End User",SUM(Table1[[#This Row],[Foglight12]:[EUM26]])&gt;0),AND('Query Content'!$C$6="Foglight Prospect",SUM(Table1[[#This Row],[Foglight27]:[EUM41]])&gt;0)),1,0)</f>
        <v>1</v>
      </c>
      <c r="BF16" s="15">
        <f>IF(OR('Query Content'!$C$7="",AND('Query Content'!$C$7="Basic",SUM(H16:L16,W16:AA16,AL16:AP16)&gt;0),AND('Query Content'!$C$7="Advanced",SUM(M16:Q16,AB16:AF16,AQ16:AU16)&gt;0),AND('Query Content'!$C$7="Custom",SUM(R16:V16,AG16:AK16,AV16:AZ16)&gt;0)),1,0)</f>
        <v>0</v>
      </c>
      <c r="BG16" s="15">
        <f ca="1">SUM(Table1[[#This Row],[Helper 1]:[Helper 6]])</f>
        <v>5</v>
      </c>
      <c r="BH16" s="15">
        <f>ROWS($BG$11:BG16)</f>
        <v>6</v>
      </c>
      <c r="BI16" s="15" t="str">
        <f ca="1">IF(Table1[[#This Row],[Helper Sum]]=6,Table1[[#This Row],[Index]],"")</f>
        <v/>
      </c>
      <c r="BJ16" s="15" t="str">
        <f ca="1">IFERROR(SMALL(Table1[Selected Index],ROWS($BI$11:BI22)),"")</f>
        <v/>
      </c>
    </row>
    <row r="17" spans="1:62" ht="30" x14ac:dyDescent="0.25">
      <c r="A17" s="2" t="s">
        <v>30</v>
      </c>
      <c r="B17" s="30" t="s">
        <v>159</v>
      </c>
      <c r="C17" s="2" t="s">
        <v>119</v>
      </c>
      <c r="D17" s="25" t="s">
        <v>160</v>
      </c>
      <c r="E17" s="7">
        <v>41411</v>
      </c>
      <c r="F17" s="24">
        <v>0.43124999999999997</v>
      </c>
      <c r="G17" s="6" t="b">
        <f t="shared" si="0"/>
        <v>1</v>
      </c>
      <c r="H17" s="2"/>
      <c r="AA17" s="2">
        <v>1</v>
      </c>
      <c r="AP17" s="2">
        <v>1</v>
      </c>
      <c r="BA17" s="15">
        <f>IF(OR('Query Content'!$C$2=Table1[[#This Row],[Content_Nickname]],'Query Content'!$C$2=""),1,0)</f>
        <v>1</v>
      </c>
      <c r="BB17" s="15">
        <f>IF(OR('Query Content'!$C$3=Table1[[#This Row],[Content Owner]],'Query Content'!$C$3=""),1,0)</f>
        <v>1</v>
      </c>
      <c r="BC17" s="15">
        <f ca="1">IF(DATEDIF(Table1[[#This Row],[Date Published]],NOW(),"m") &lt; 'Query Content'!$C$4+1,1,0)</f>
        <v>1</v>
      </c>
      <c r="BD17" s="15">
        <f>IF(OR('Query Content'!$C$5="",AND('Query Content'!$C$5="Core Monitoring",SUM(H17,M17,R17,W17,AB17,AG17,AL17,AQ17,AV17)&gt;0),AND('Query Content'!$C$5="Virtualization",SUM(I17,N17,S17,X17,AC17,AH17,AM17,AR17,AW17)&gt;0),AND('Query Content'!$C$5="DB",SUM(J17,O17,T17,Y17,AD17,AI17,AN17,AS17,AX17)&gt;0),AND('Query Content'!$C$5="APM",SUM(K17,P17,U17,Z17,AE17,AJ17,AO17,AT17,AY17)&gt;0),AND('Query Content'!$C$5="EUM",SUM(L17,Q17,V17,AA17,AF17,AK17,AP17,AU17,AZ17)&gt;0)),1,0)</f>
        <v>1</v>
      </c>
      <c r="BE17" s="15">
        <f>IF(OR('Query Content'!$C$6="",AND('Query Content'!$C$6="Foglight Administrator",SUM(Table1[[#This Row],[Foglight]:[EUM11]])&gt;0),AND('Query Content'!$C$6="Foglight End User",SUM(Table1[[#This Row],[Foglight12]:[EUM26]])&gt;0),AND('Query Content'!$C$6="Foglight Prospect",SUM(Table1[[#This Row],[Foglight27]:[EUM41]])&gt;0)),1,0)</f>
        <v>1</v>
      </c>
      <c r="BF17" s="15">
        <f>IF(OR('Query Content'!$C$7="",AND('Query Content'!$C$7="Basic",SUM(H17:L17,W17:AA17,AL17:AP17)&gt;0),AND('Query Content'!$C$7="Advanced",SUM(M17:Q17,AB17:AF17,AQ17:AU17)&gt;0),AND('Query Content'!$C$7="Custom",SUM(R17:V17,AG17:AK17,AV17:AZ17)&gt;0)),1,0)</f>
        <v>0</v>
      </c>
      <c r="BG17" s="15">
        <f ca="1">SUM(Table1[[#This Row],[Helper 1]:[Helper 6]])</f>
        <v>5</v>
      </c>
      <c r="BH17" s="15">
        <f>ROWS($BG$11:BG20)</f>
        <v>10</v>
      </c>
      <c r="BI17" s="15" t="str">
        <f ca="1">IF(Table1[[#This Row],[Helper Sum]]=6,Table1[[#This Row],[Index]],"")</f>
        <v/>
      </c>
      <c r="BJ17" s="15" t="str">
        <f ca="1">IFERROR(SMALL(Table1[Selected Index],ROWS($BI$11:BI26)),"")</f>
        <v/>
      </c>
    </row>
    <row r="18" spans="1:62" ht="45" x14ac:dyDescent="0.25">
      <c r="A18" s="2" t="s">
        <v>27</v>
      </c>
      <c r="B18" s="8" t="s">
        <v>40</v>
      </c>
      <c r="C18" s="2" t="s">
        <v>33</v>
      </c>
      <c r="D18" s="2" t="s">
        <v>41</v>
      </c>
      <c r="E18" s="7">
        <v>42304</v>
      </c>
      <c r="F18" s="24">
        <v>0.25208333333333333</v>
      </c>
      <c r="G18" s="6" t="b">
        <f t="shared" si="0"/>
        <v>1</v>
      </c>
      <c r="H18" s="2"/>
      <c r="AG18" s="2">
        <v>1</v>
      </c>
      <c r="BA18" s="2">
        <f>IF(OR('Query Content'!$C$2=Table1[[#This Row],[Content_Nickname]],'Query Content'!$C$2=""),1,0)</f>
        <v>1</v>
      </c>
      <c r="BB18" s="2">
        <f>IF(OR('Query Content'!$C$3=Table1[[#This Row],[Content Owner]],'Query Content'!$C$3=""),1,0)</f>
        <v>1</v>
      </c>
      <c r="BC18" s="2">
        <f ca="1">IF(DATEDIF(Table1[[#This Row],[Date Published]],NOW(),"m") &lt; 'Query Content'!$C$4+1,1,0)</f>
        <v>1</v>
      </c>
      <c r="BD18" s="2">
        <f>IF(OR('Query Content'!$C$5="",AND('Query Content'!$C$5="Core Monitoring",SUM(H18,M18,R18,W18,AB18,AG18,AL18,AQ18,AV18)&gt;0),AND('Query Content'!$C$5="Virtualization",SUM(I18,N18,S18,X18,AC18,AH18,AM18,AR18,AW18)&gt;0),AND('Query Content'!$C$5="DB",SUM(J18,O18,T18,Y18,AD18,AI18,AN18,AS18,AX18)&gt;0),AND('Query Content'!$C$5="APM",SUM(K18,P18,U18,Z18,AE18,AJ18,AO18,AT18,AY18)&gt;0),AND('Query Content'!$C$5="EUM",SUM(L18,Q18,V18,AA18,AF18,AK18,AP18,AU18,AZ18)&gt;0)),1,0)</f>
        <v>1</v>
      </c>
      <c r="BE18" s="15">
        <f>IF(OR('Query Content'!$C$6="",AND('Query Content'!$C$6="Foglight Administrator",SUM(Table1[[#This Row],[Foglight]:[EUM11]])&gt;0),AND('Query Content'!$C$6="Foglight End User",SUM(Table1[[#This Row],[Foglight12]:[EUM26]])&gt;0),AND('Query Content'!$C$6="Foglight Prospect",SUM(Table1[[#This Row],[Foglight27]:[EUM41]])&gt;0)),1,0)</f>
        <v>1</v>
      </c>
      <c r="BF18" s="15">
        <f>IF(OR('Query Content'!$C$7="",AND('Query Content'!$C$7="Basic",SUM(H18:L18,W18:AA18,AL18:AP18)&gt;0),AND('Query Content'!$C$7="Advanced",SUM(M18:Q18,AB18:AF18,AQ18:AU18)&gt;0),AND('Query Content'!$C$7="Custom",SUM(R18:V18,AG18:AK18,AV18:AZ18)&gt;0)),1,0)</f>
        <v>1</v>
      </c>
      <c r="BG18" s="15">
        <f ca="1">SUM(Table1[[#This Row],[Helper 1]:[Helper 6]])</f>
        <v>6</v>
      </c>
      <c r="BH18" s="15">
        <f>ROWS($BG$11:BG18)</f>
        <v>8</v>
      </c>
      <c r="BI18" s="15">
        <f ca="1">IF(Table1[[#This Row],[Helper Sum]]=6,Table1[[#This Row],[Index]],"")</f>
        <v>8</v>
      </c>
      <c r="BJ18" s="15" t="str">
        <f ca="1">IFERROR(SMALL(Table1[Selected Index],ROWS($BI$11:BI18)),"")</f>
        <v/>
      </c>
    </row>
    <row r="19" spans="1:62" ht="30" x14ac:dyDescent="0.25">
      <c r="A19" s="2" t="s">
        <v>29</v>
      </c>
      <c r="B19" s="8" t="s">
        <v>28</v>
      </c>
      <c r="C19" s="2" t="s">
        <v>19</v>
      </c>
      <c r="D19" s="2" t="s">
        <v>143</v>
      </c>
      <c r="E19" s="7">
        <v>41388</v>
      </c>
      <c r="F19" s="24">
        <v>0.32291666666666669</v>
      </c>
      <c r="G19" s="6" t="b">
        <f t="shared" si="0"/>
        <v>1</v>
      </c>
      <c r="H19" s="2">
        <v>1</v>
      </c>
      <c r="BA19" s="2">
        <f>IF(OR('Query Content'!$C$2=Table1[[#This Row],[Content_Nickname]],'Query Content'!$C$2=""),1,0)</f>
        <v>1</v>
      </c>
      <c r="BB19" s="2">
        <f>IF(OR('Query Content'!$C$3=Table1[[#This Row],[Content Owner]],'Query Content'!$C$3=""),1,0)</f>
        <v>1</v>
      </c>
      <c r="BC19" s="2">
        <f ca="1">IF(DATEDIF(Table1[[#This Row],[Date Published]],NOW(),"m") &lt; 'Query Content'!$C$4+1,1,0)</f>
        <v>1</v>
      </c>
      <c r="BD19" s="2">
        <f>IF(OR('Query Content'!$C$5="",AND('Query Content'!$C$5="Core Monitoring",SUM(H19,M19,R19,W19,AB19,AG19,AL19,AQ19,AV19)&gt;0),AND('Query Content'!$C$5="Virtualization",SUM(I19,N19,S19,X19,AC19,AH19,AM19,AR19,AW19)&gt;0),AND('Query Content'!$C$5="DB",SUM(J19,O19,T19,Y19,AD19,AI19,AN19,AS19,AX19)&gt;0),AND('Query Content'!$C$5="APM",SUM(K19,P19,U19,Z19,AE19,AJ19,AO19,AT19,AY19)&gt;0),AND('Query Content'!$C$5="EUM",SUM(L19,Q19,V19,AA19,AF19,AK19,AP19,AU19,AZ19)&gt;0)),1,0)</f>
        <v>1</v>
      </c>
      <c r="BE19" s="15">
        <f>IF(OR('Query Content'!$C$6="",AND('Query Content'!$C$6="Foglight Administrator",SUM(Table1[[#This Row],[Foglight]:[EUM11]])&gt;0),AND('Query Content'!$C$6="Foglight End User",SUM(Table1[[#This Row],[Foglight12]:[EUM26]])&gt;0),AND('Query Content'!$C$6="Foglight Prospect",SUM(Table1[[#This Row],[Foglight27]:[EUM41]])&gt;0)),1,0)</f>
        <v>1</v>
      </c>
      <c r="BF19" s="15">
        <f>IF(OR('Query Content'!$C$7="",AND('Query Content'!$C$7="Basic",SUM(H19:L19,W19:AA19,AL19:AP19)&gt;0),AND('Query Content'!$C$7="Advanced",SUM(M19:Q19,AB19:AF19,AQ19:AU19)&gt;0),AND('Query Content'!$C$7="Custom",SUM(R19:V19,AG19:AK19,AV19:AZ19)&gt;0)),1,0)</f>
        <v>0</v>
      </c>
      <c r="BG19" s="15">
        <f ca="1">SUM(Table1[[#This Row],[Helper 1]:[Helper 6]])</f>
        <v>5</v>
      </c>
      <c r="BH19" s="15">
        <f>ROWS($BG$11:BG19)</f>
        <v>9</v>
      </c>
      <c r="BI19" s="15" t="str">
        <f ca="1">IF(Table1[[#This Row],[Helper Sum]]=6,Table1[[#This Row],[Index]],"")</f>
        <v/>
      </c>
      <c r="BJ19" s="15" t="str">
        <f ca="1">IFERROR(SMALL(Table1[Selected Index],ROWS($BI$11:BI19)),"")</f>
        <v/>
      </c>
    </row>
    <row r="20" spans="1:62" ht="45" x14ac:dyDescent="0.25">
      <c r="A20" s="2" t="s">
        <v>27</v>
      </c>
      <c r="B20" s="8" t="s">
        <v>42</v>
      </c>
      <c r="C20" s="2" t="s">
        <v>33</v>
      </c>
      <c r="D20" s="2" t="s">
        <v>129</v>
      </c>
      <c r="E20" s="7">
        <v>42122</v>
      </c>
      <c r="F20" s="24">
        <v>0.22500000000000001</v>
      </c>
      <c r="G20" s="6" t="b">
        <f t="shared" si="0"/>
        <v>1</v>
      </c>
      <c r="H20" s="2"/>
      <c r="AL20" s="2">
        <v>1</v>
      </c>
      <c r="BA20" s="2">
        <f>IF(OR('Query Content'!$C$2=Table1[[#This Row],[Content_Nickname]],'Query Content'!$C$2=""),1,0)</f>
        <v>1</v>
      </c>
      <c r="BB20" s="2">
        <f>IF(OR('Query Content'!$C$3=Table1[[#This Row],[Content Owner]],'Query Content'!$C$3=""),1,0)</f>
        <v>1</v>
      </c>
      <c r="BC20" s="2">
        <f ca="1">IF(DATEDIF(Table1[[#This Row],[Date Published]],NOW(),"m") &lt; 'Query Content'!$C$4+1,1,0)</f>
        <v>1</v>
      </c>
      <c r="BD20" s="2">
        <f>IF(OR('Query Content'!$C$5="",AND('Query Content'!$C$5="Core Monitoring",SUM(H20,M20,R20,W20,AB20,AG20,AL20,AQ20,AV20)&gt;0),AND('Query Content'!$C$5="Virtualization",SUM(I20,N20,S20,X20,AC20,AH20,AM20,AR20,AW20)&gt;0),AND('Query Content'!$C$5="DB",SUM(J20,O20,T20,Y20,AD20,AI20,AN20,AS20,AX20)&gt;0),AND('Query Content'!$C$5="APM",SUM(K20,P20,U20,Z20,AE20,AJ20,AO20,AT20,AY20)&gt;0),AND('Query Content'!$C$5="EUM",SUM(L20,Q20,V20,AA20,AF20,AK20,AP20,AU20,AZ20)&gt;0)),1,0)</f>
        <v>1</v>
      </c>
      <c r="BE20" s="15">
        <f>IF(OR('Query Content'!$C$6="",AND('Query Content'!$C$6="Foglight Administrator",SUM(Table1[[#This Row],[Foglight]:[EUM11]])&gt;0),AND('Query Content'!$C$6="Foglight End User",SUM(Table1[[#This Row],[Foglight12]:[EUM26]])&gt;0),AND('Query Content'!$C$6="Foglight Prospect",SUM(Table1[[#This Row],[Foglight27]:[EUM41]])&gt;0)),1,0)</f>
        <v>1</v>
      </c>
      <c r="BF20" s="15">
        <f>IF(OR('Query Content'!$C$7="",AND('Query Content'!$C$7="Basic",SUM(H20:L20,W20:AA20,AL20:AP20)&gt;0),AND('Query Content'!$C$7="Advanced",SUM(M20:Q20,AB20:AF20,AQ20:AU20)&gt;0),AND('Query Content'!$C$7="Custom",SUM(R20:V20,AG20:AK20,AV20:AZ20)&gt;0)),1,0)</f>
        <v>0</v>
      </c>
      <c r="BG20" s="15">
        <f ca="1">SUM(Table1[[#This Row],[Helper 1]:[Helper 6]])</f>
        <v>5</v>
      </c>
      <c r="BH20" s="15">
        <f>ROWS($BG$11:BG20)</f>
        <v>10</v>
      </c>
      <c r="BI20" s="15" t="str">
        <f ca="1">IF(Table1[[#This Row],[Helper Sum]]=6,Table1[[#This Row],[Index]],"")</f>
        <v/>
      </c>
      <c r="BJ20" s="15" t="str">
        <f ca="1">IFERROR(SMALL(Table1[Selected Index],ROWS($BI$11:BI26)),"")</f>
        <v/>
      </c>
    </row>
    <row r="21" spans="1:62" ht="45" x14ac:dyDescent="0.25">
      <c r="A21" s="2" t="s">
        <v>36</v>
      </c>
      <c r="B21" s="8" t="s">
        <v>39</v>
      </c>
      <c r="C21" s="2" t="s">
        <v>33</v>
      </c>
      <c r="D21" s="2" t="s">
        <v>136</v>
      </c>
      <c r="E21" s="7">
        <v>42401</v>
      </c>
      <c r="F21" s="24">
        <v>0.24097222222222223</v>
      </c>
      <c r="G21" s="6" t="b">
        <f t="shared" si="0"/>
        <v>1</v>
      </c>
      <c r="H21" s="2"/>
      <c r="M21" s="2">
        <v>1</v>
      </c>
      <c r="BA21" s="2">
        <f>IF(OR('Query Content'!$C$2=Table1[[#This Row],[Content_Nickname]],'Query Content'!$C$2=""),1,0)</f>
        <v>1</v>
      </c>
      <c r="BB21" s="2">
        <f>IF(OR('Query Content'!$C$3=Table1[[#This Row],[Content Owner]],'Query Content'!$C$3=""),1,0)</f>
        <v>1</v>
      </c>
      <c r="BC21" s="2">
        <f ca="1">IF(DATEDIF(Table1[[#This Row],[Date Published]],NOW(),"m") &lt; 'Query Content'!$C$4+1,1,0)</f>
        <v>1</v>
      </c>
      <c r="BD21" s="2">
        <f>IF(OR('Query Content'!$C$5="",AND('Query Content'!$C$5="Core Monitoring",SUM(H21,M21,R21,W21,AB21,AG21,AL21,AQ21,AV21)&gt;0),AND('Query Content'!$C$5="Virtualization",SUM(I21,N21,S21,X21,AC21,AH21,AM21,AR21,AW21)&gt;0),AND('Query Content'!$C$5="DB",SUM(J21,O21,T21,Y21,AD21,AI21,AN21,AS21,AX21)&gt;0),AND('Query Content'!$C$5="APM",SUM(K21,P21,U21,Z21,AE21,AJ21,AO21,AT21,AY21)&gt;0),AND('Query Content'!$C$5="EUM",SUM(L21,Q21,V21,AA21,AF21,AK21,AP21,AU21,AZ21)&gt;0)),1,0)</f>
        <v>1</v>
      </c>
      <c r="BE21" s="15">
        <f>IF(OR('Query Content'!$C$6="",AND('Query Content'!$C$6="Foglight Administrator",SUM(Table1[[#This Row],[Foglight]:[EUM11]])&gt;0),AND('Query Content'!$C$6="Foglight End User",SUM(Table1[[#This Row],[Foglight12]:[EUM26]])&gt;0),AND('Query Content'!$C$6="Foglight Prospect",SUM(Table1[[#This Row],[Foglight27]:[EUM41]])&gt;0)),1,0)</f>
        <v>1</v>
      </c>
      <c r="BF21" s="15">
        <f>IF(OR('Query Content'!$C$7="",AND('Query Content'!$C$7="Basic",SUM(H21:L21,W21:AA21,AL21:AP21)&gt;0),AND('Query Content'!$C$7="Advanced",SUM(M21:Q21,AB21:AF21,AQ21:AU21)&gt;0),AND('Query Content'!$C$7="Custom",SUM(R21:V21,AG21:AK21,AV21:AZ21)&gt;0)),1,0)</f>
        <v>0</v>
      </c>
      <c r="BG21" s="15">
        <f ca="1">SUM(Table1[[#This Row],[Helper 1]:[Helper 6]])</f>
        <v>5</v>
      </c>
      <c r="BH21" s="15">
        <f>ROWS($BG$11:BG21)</f>
        <v>11</v>
      </c>
      <c r="BI21" s="15" t="str">
        <f ca="1">IF(Table1[[#This Row],[Helper Sum]]=6,Table1[[#This Row],[Index]],"")</f>
        <v/>
      </c>
      <c r="BJ21" s="15" t="str">
        <f ca="1">IFERROR(SMALL(Table1[Selected Index],ROWS($BI$11:BI21)),"")</f>
        <v/>
      </c>
    </row>
    <row r="22" spans="1:62" x14ac:dyDescent="0.25">
      <c r="A22" s="2" t="s">
        <v>30</v>
      </c>
      <c r="B22" s="30" t="s">
        <v>162</v>
      </c>
      <c r="C22" s="2" t="s">
        <v>163</v>
      </c>
      <c r="D22" s="25" t="s">
        <v>164</v>
      </c>
      <c r="E22" s="7">
        <v>42643</v>
      </c>
      <c r="F22" s="24">
        <v>0.25763888888888892</v>
      </c>
      <c r="G22" s="6" t="b">
        <f t="shared" si="0"/>
        <v>1</v>
      </c>
      <c r="H22" s="2"/>
      <c r="AE22" s="2">
        <v>1</v>
      </c>
      <c r="AF22" s="2">
        <v>1</v>
      </c>
      <c r="AT22" s="2">
        <v>1</v>
      </c>
      <c r="AU22" s="2">
        <v>1</v>
      </c>
      <c r="BA22" s="15">
        <f>IF(OR('Query Content'!$C$2=Table1[[#This Row],[Content_Nickname]],'Query Content'!$C$2=""),1,0)</f>
        <v>1</v>
      </c>
      <c r="BB22" s="15">
        <f>IF(OR('Query Content'!$C$3=Table1[[#This Row],[Content Owner]],'Query Content'!$C$3=""),1,0)</f>
        <v>1</v>
      </c>
      <c r="BC22" s="15">
        <f ca="1">IF(DATEDIF(Table1[[#This Row],[Date Published]],NOW(),"m") &lt; 'Query Content'!$C$4+1,1,0)</f>
        <v>1</v>
      </c>
      <c r="BD22" s="15">
        <f>IF(OR('Query Content'!$C$5="",AND('Query Content'!$C$5="Core Monitoring",SUM(H22,M22,R22,W22,AB22,AG22,AL22,AQ22,AV22)&gt;0),AND('Query Content'!$C$5="Virtualization",SUM(I22,N22,S22,X22,AC22,AH22,AM22,AR22,AW22)&gt;0),AND('Query Content'!$C$5="DB",SUM(J22,O22,T22,Y22,AD22,AI22,AN22,AS22,AX22)&gt;0),AND('Query Content'!$C$5="APM",SUM(K22,P22,U22,Z22,AE22,AJ22,AO22,AT22,AY22)&gt;0),AND('Query Content'!$C$5="EUM",SUM(L22,Q22,V22,AA22,AF22,AK22,AP22,AU22,AZ22)&gt;0)),1,0)</f>
        <v>1</v>
      </c>
      <c r="BE22" s="15">
        <f>IF(OR('Query Content'!$C$6="",AND('Query Content'!$C$6="Foglight Administrator",SUM(Table1[[#This Row],[Foglight]:[EUM11]])&gt;0),AND('Query Content'!$C$6="Foglight End User",SUM(Table1[[#This Row],[Foglight12]:[EUM26]])&gt;0),AND('Query Content'!$C$6="Foglight Prospect",SUM(Table1[[#This Row],[Foglight27]:[EUM41]])&gt;0)),1,0)</f>
        <v>1</v>
      </c>
      <c r="BF22" s="15">
        <f>IF(OR('Query Content'!$C$7="",AND('Query Content'!$C$7="Basic",SUM(H22:L22,W22:AA22,AL22:AP22)&gt;0),AND('Query Content'!$C$7="Advanced",SUM(M22:Q22,AB22:AF22,AQ22:AU22)&gt;0),AND('Query Content'!$C$7="Custom",SUM(R22:V22,AG22:AK22,AV22:AZ22)&gt;0)),1,0)</f>
        <v>0</v>
      </c>
      <c r="BG22" s="15">
        <f ca="1">SUM(Table1[[#This Row],[Helper 1]:[Helper 6]])</f>
        <v>5</v>
      </c>
      <c r="BH22" s="15">
        <f>ROWS($BG$11:BG24)</f>
        <v>14</v>
      </c>
      <c r="BI22" s="15" t="str">
        <f ca="1">IF(Table1[[#This Row],[Helper Sum]]=6,Table1[[#This Row],[Index]],"")</f>
        <v/>
      </c>
      <c r="BJ22" s="15" t="str">
        <f ca="1">IFERROR(SMALL(Table1[Selected Index],ROWS($BI$11:BI24)),"")</f>
        <v/>
      </c>
    </row>
    <row r="23" spans="1:62" x14ac:dyDescent="0.25">
      <c r="A23" s="2" t="s">
        <v>29</v>
      </c>
      <c r="B23" s="8" t="s">
        <v>118</v>
      </c>
      <c r="C23" s="2" t="s">
        <v>119</v>
      </c>
      <c r="D23" s="26" t="s">
        <v>130</v>
      </c>
      <c r="E23" s="7">
        <v>42342</v>
      </c>
      <c r="F23" s="24">
        <v>0.34375</v>
      </c>
      <c r="G23" s="6" t="b">
        <f t="shared" si="0"/>
        <v>1</v>
      </c>
      <c r="H23" s="2"/>
      <c r="R23" s="2">
        <v>1</v>
      </c>
      <c r="BA23" s="15">
        <f>IF(OR('Query Content'!$C$2=Table1[[#This Row],[Content_Nickname]],'Query Content'!$C$2=""),1,0)</f>
        <v>1</v>
      </c>
      <c r="BB23" s="15">
        <f>IF(OR('Query Content'!$C$3=Table1[[#This Row],[Content Owner]],'Query Content'!$C$3=""),1,0)</f>
        <v>1</v>
      </c>
      <c r="BC23" s="15">
        <f ca="1">IF(DATEDIF(Table1[[#This Row],[Date Published]],NOW(),"m") &lt; 'Query Content'!$C$4+1,1,0)</f>
        <v>1</v>
      </c>
      <c r="BD23" s="15">
        <f>IF(OR('Query Content'!$C$5="",AND('Query Content'!$C$5="Core Monitoring",SUM(H23,M23,R23,W23,AB23,AG23,AL23,AQ23,AV23)&gt;0),AND('Query Content'!$C$5="Virtualization",SUM(I23,N23,S23,X23,AC23,AH23,AM23,AR23,AW23)&gt;0),AND('Query Content'!$C$5="DB",SUM(J23,O23,T23,Y23,AD23,AI23,AN23,AS23,AX23)&gt;0),AND('Query Content'!$C$5="APM",SUM(K23,P23,U23,Z23,AE23,AJ23,AO23,AT23,AY23)&gt;0),AND('Query Content'!$C$5="EUM",SUM(L23,Q23,V23,AA23,AF23,AK23,AP23,AU23,AZ23)&gt;0)),1,0)</f>
        <v>1</v>
      </c>
      <c r="BE23" s="15">
        <f>IF(OR('Query Content'!$C$6="",AND('Query Content'!$C$6="Foglight Administrator",SUM(Table1[[#This Row],[Foglight]:[EUM11]])&gt;0),AND('Query Content'!$C$6="Foglight End User",SUM(Table1[[#This Row],[Foglight12]:[EUM26]])&gt;0),AND('Query Content'!$C$6="Foglight Prospect",SUM(Table1[[#This Row],[Foglight27]:[EUM41]])&gt;0)),1,0)</f>
        <v>1</v>
      </c>
      <c r="BF23" s="15">
        <f>IF(OR('Query Content'!$C$7="",AND('Query Content'!$C$7="Basic",SUM(H23:L23,W23:AA23,AL23:AP23)&gt;0),AND('Query Content'!$C$7="Advanced",SUM(M23:Q23,AB23:AF23,AQ23:AU23)&gt;0),AND('Query Content'!$C$7="Custom",SUM(R23:V23,AG23:AK23,AV23:AZ23)&gt;0)),1,0)</f>
        <v>1</v>
      </c>
      <c r="BG23" s="15">
        <f ca="1">SUM(Table1[[#This Row],[Helper 1]:[Helper 6]])</f>
        <v>6</v>
      </c>
      <c r="BH23" s="15">
        <f>ROWS($BG$11:BG23)</f>
        <v>13</v>
      </c>
      <c r="BI23" s="15">
        <f ca="1">IF(Table1[[#This Row],[Helper Sum]]=6,Table1[[#This Row],[Index]],"")</f>
        <v>13</v>
      </c>
      <c r="BJ23" s="15" t="str">
        <f ca="1">IFERROR(SMALL(Table1[Selected Index],ROWS($BI$11:BI30)),"")</f>
        <v/>
      </c>
    </row>
    <row r="24" spans="1:62" x14ac:dyDescent="0.25">
      <c r="A24" s="2" t="s">
        <v>36</v>
      </c>
      <c r="B24" s="8" t="s">
        <v>21</v>
      </c>
      <c r="C24" s="2" t="s">
        <v>19</v>
      </c>
      <c r="D24" s="2" t="s">
        <v>149</v>
      </c>
      <c r="E24" s="7">
        <v>41387</v>
      </c>
      <c r="F24" s="24">
        <v>0.39166666666666666</v>
      </c>
      <c r="G24" s="6" t="b">
        <f t="shared" si="0"/>
        <v>1</v>
      </c>
      <c r="H24" s="2">
        <v>1</v>
      </c>
      <c r="BA24" s="2">
        <f>IF(OR('Query Content'!$C$2=Table1[[#This Row],[Content_Nickname]],'Query Content'!$C$2=""),1,0)</f>
        <v>1</v>
      </c>
      <c r="BB24" s="2">
        <f>IF(OR('Query Content'!$C$3=Table1[[#This Row],[Content Owner]],'Query Content'!$C$3=""),1,0)</f>
        <v>1</v>
      </c>
      <c r="BC24" s="2">
        <f ca="1">IF(DATEDIF(Table1[[#This Row],[Date Published]],NOW(),"m") &lt; 'Query Content'!$C$4+1,1,0)</f>
        <v>1</v>
      </c>
      <c r="BD24" s="2">
        <f>IF(OR('Query Content'!$C$5="",AND('Query Content'!$C$5="Core Monitoring",SUM(H24,M24,R24,W24,AB24,AG24,AL24,AQ24,AV24)&gt;0),AND('Query Content'!$C$5="Virtualization",SUM(I24,N24,S24,X24,AC24,AH24,AM24,AR24,AW24)&gt;0),AND('Query Content'!$C$5="DB",SUM(J24,O24,T24,Y24,AD24,AI24,AN24,AS24,AX24)&gt;0),AND('Query Content'!$C$5="APM",SUM(K24,P24,U24,Z24,AE24,AJ24,AO24,AT24,AY24)&gt;0),AND('Query Content'!$C$5="EUM",SUM(L24,Q24,V24,AA24,AF24,AK24,AP24,AU24,AZ24)&gt;0)),1,0)</f>
        <v>1</v>
      </c>
      <c r="BE24" s="15">
        <f>IF(OR('Query Content'!$C$6="",AND('Query Content'!$C$6="Foglight Administrator",SUM(Table1[[#This Row],[Foglight]:[EUM11]])&gt;0),AND('Query Content'!$C$6="Foglight End User",SUM(Table1[[#This Row],[Foglight12]:[EUM26]])&gt;0),AND('Query Content'!$C$6="Foglight Prospect",SUM(Table1[[#This Row],[Foglight27]:[EUM41]])&gt;0)),1,0)</f>
        <v>1</v>
      </c>
      <c r="BF24" s="15">
        <f>IF(OR('Query Content'!$C$7="",AND('Query Content'!$C$7="Basic",SUM(H24:L24,W24:AA24,AL24:AP24)&gt;0),AND('Query Content'!$C$7="Advanced",SUM(M24:Q24,AB24:AF24,AQ24:AU24)&gt;0),AND('Query Content'!$C$7="Custom",SUM(R24:V24,AG24:AK24,AV24:AZ24)&gt;0)),1,0)</f>
        <v>0</v>
      </c>
      <c r="BG24" s="15">
        <f ca="1">SUM(Table1[[#This Row],[Helper 1]:[Helper 6]])</f>
        <v>5</v>
      </c>
      <c r="BH24" s="15">
        <f>ROWS($BG$11:BG24)</f>
        <v>14</v>
      </c>
      <c r="BI24" s="15" t="str">
        <f ca="1">IF(Table1[[#This Row],[Helper Sum]]=6,Table1[[#This Row],[Index]],"")</f>
        <v/>
      </c>
      <c r="BJ24" s="15" t="str">
        <f ca="1">IFERROR(SMALL(Table1[Selected Index],ROWS($BI$11:BI24)),"")</f>
        <v/>
      </c>
    </row>
    <row r="25" spans="1:62" x14ac:dyDescent="0.25">
      <c r="A25" s="2" t="s">
        <v>30</v>
      </c>
      <c r="B25" s="30" t="s">
        <v>126</v>
      </c>
      <c r="C25" s="2" t="s">
        <v>119</v>
      </c>
      <c r="D25" s="25" t="s">
        <v>127</v>
      </c>
      <c r="E25" s="7">
        <v>41394</v>
      </c>
      <c r="F25" s="24">
        <v>0.4375</v>
      </c>
      <c r="G25" s="6" t="b">
        <f t="shared" si="0"/>
        <v>1</v>
      </c>
      <c r="H25" s="2"/>
      <c r="Z25" s="2">
        <v>1</v>
      </c>
      <c r="AA25" s="2">
        <v>1</v>
      </c>
      <c r="AO25" s="2">
        <v>1</v>
      </c>
      <c r="AP25" s="2">
        <v>1</v>
      </c>
      <c r="BA25" s="15">
        <f>IF(OR('Query Content'!$C$2=Table1[[#This Row],[Content_Nickname]],'Query Content'!$C$2=""),1,0)</f>
        <v>1</v>
      </c>
      <c r="BB25" s="15">
        <f>IF(OR('Query Content'!$C$3=Table1[[#This Row],[Content Owner]],'Query Content'!$C$3=""),1,0)</f>
        <v>1</v>
      </c>
      <c r="BC25" s="15">
        <f ca="1">IF(DATEDIF(Table1[[#This Row],[Date Published]],NOW(),"m") &lt; 'Query Content'!$C$4+1,1,0)</f>
        <v>1</v>
      </c>
      <c r="BD25" s="15">
        <f>IF(OR('Query Content'!$C$5="",AND('Query Content'!$C$5="Core Monitoring",SUM(H25,M25,R25,W25,AB25,AG25,AL25,AQ25,AV25)&gt;0),AND('Query Content'!$C$5="Virtualization",SUM(I25,N25,S25,X25,AC25,AH25,AM25,AR25,AW25)&gt;0),AND('Query Content'!$C$5="DB",SUM(J25,O25,T25,Y25,AD25,AI25,AN25,AS25,AX25)&gt;0),AND('Query Content'!$C$5="APM",SUM(K25,P25,U25,Z25,AE25,AJ25,AO25,AT25,AY25)&gt;0),AND('Query Content'!$C$5="EUM",SUM(L25,Q25,V25,AA25,AF25,AK25,AP25,AU25,AZ25)&gt;0)),1,0)</f>
        <v>1</v>
      </c>
      <c r="BE25" s="15">
        <f>IF(OR('Query Content'!$C$6="",AND('Query Content'!$C$6="Foglight Administrator",SUM(Table1[[#This Row],[Foglight]:[EUM11]])&gt;0),AND('Query Content'!$C$6="Foglight End User",SUM(Table1[[#This Row],[Foglight12]:[EUM26]])&gt;0),AND('Query Content'!$C$6="Foglight Prospect",SUM(Table1[[#This Row],[Foglight27]:[EUM41]])&gt;0)),1,0)</f>
        <v>1</v>
      </c>
      <c r="BF25" s="15">
        <f>IF(OR('Query Content'!$C$7="",AND('Query Content'!$C$7="Basic",SUM(H25:L25,W25:AA25,AL25:AP25)&gt;0),AND('Query Content'!$C$7="Advanced",SUM(M25:Q25,AB25:AF25,AQ25:AU25)&gt;0),AND('Query Content'!$C$7="Custom",SUM(R25:V25,AG25:AK25,AV25:AZ25)&gt;0)),1,0)</f>
        <v>0</v>
      </c>
      <c r="BG25" s="15">
        <f ca="1">SUM(Table1[[#This Row],[Helper 1]:[Helper 6]])</f>
        <v>5</v>
      </c>
      <c r="BH25" s="15">
        <f>ROWS($BG$11:BG25)</f>
        <v>15</v>
      </c>
      <c r="BI25" s="15" t="str">
        <f ca="1">IF(Table1[[#This Row],[Helper Sum]]=6,Table1[[#This Row],[Index]],"")</f>
        <v/>
      </c>
      <c r="BJ25" s="15" t="str">
        <f ca="1">IFERROR(SMALL(Table1[Selected Index],ROWS($BI$11:BI35)),"")</f>
        <v/>
      </c>
    </row>
    <row r="26" spans="1:62" ht="30" x14ac:dyDescent="0.25">
      <c r="A26" s="2" t="s">
        <v>36</v>
      </c>
      <c r="B26" s="8" t="s">
        <v>125</v>
      </c>
      <c r="C26" s="2" t="s">
        <v>119</v>
      </c>
      <c r="D26" s="25" t="s">
        <v>128</v>
      </c>
      <c r="E26" s="7">
        <v>41533</v>
      </c>
      <c r="F26" s="24">
        <v>0.42569444444444443</v>
      </c>
      <c r="G26" s="6" t="b">
        <f t="shared" si="0"/>
        <v>1</v>
      </c>
      <c r="H26" s="2"/>
      <c r="L26" s="2">
        <v>1</v>
      </c>
      <c r="BA26" s="15">
        <f>IF(OR('Query Content'!$C$2=Table1[[#This Row],[Content_Nickname]],'Query Content'!$C$2=""),1,0)</f>
        <v>1</v>
      </c>
      <c r="BB26" s="15">
        <f>IF(OR('Query Content'!$C$3=Table1[[#This Row],[Content Owner]],'Query Content'!$C$3=""),1,0)</f>
        <v>1</v>
      </c>
      <c r="BC26" s="15">
        <f ca="1">IF(DATEDIF(Table1[[#This Row],[Date Published]],NOW(),"m") &lt; 'Query Content'!$C$4+1,1,0)</f>
        <v>1</v>
      </c>
      <c r="BD26" s="15">
        <f>IF(OR('Query Content'!$C$5="",AND('Query Content'!$C$5="Core Monitoring",SUM(H26,M26,R26,W26,AB26,AG26,AL26,AQ26,AV26)&gt;0),AND('Query Content'!$C$5="Virtualization",SUM(I26,N26,S26,X26,AC26,AH26,AM26,AR26,AW26)&gt;0),AND('Query Content'!$C$5="DB",SUM(J26,O26,T26,Y26,AD26,AI26,AN26,AS26,AX26)&gt;0),AND('Query Content'!$C$5="APM",SUM(K26,P26,U26,Z26,AE26,AJ26,AO26,AT26,AY26)&gt;0),AND('Query Content'!$C$5="EUM",SUM(L26,Q26,V26,AA26,AF26,AK26,AP26,AU26,AZ26)&gt;0)),1,0)</f>
        <v>1</v>
      </c>
      <c r="BE26" s="15">
        <f>IF(OR('Query Content'!$C$6="",AND('Query Content'!$C$6="Foglight Administrator",SUM(Table1[[#This Row],[Foglight]:[EUM11]])&gt;0),AND('Query Content'!$C$6="Foglight End User",SUM(Table1[[#This Row],[Foglight12]:[EUM26]])&gt;0),AND('Query Content'!$C$6="Foglight Prospect",SUM(Table1[[#This Row],[Foglight27]:[EUM41]])&gt;0)),1,0)</f>
        <v>1</v>
      </c>
      <c r="BF26" s="15">
        <f>IF(OR('Query Content'!$C$7="",AND('Query Content'!$C$7="Basic",SUM(H26:L26,W26:AA26,AL26:AP26)&gt;0),AND('Query Content'!$C$7="Advanced",SUM(M26:Q26,AB26:AF26,AQ26:AU26)&gt;0),AND('Query Content'!$C$7="Custom",SUM(R26:V26,AG26:AK26,AV26:AZ26)&gt;0)),1,0)</f>
        <v>0</v>
      </c>
      <c r="BG26" s="15">
        <f ca="1">SUM(Table1[[#This Row],[Helper 1]:[Helper 6]])</f>
        <v>5</v>
      </c>
      <c r="BH26" s="15">
        <f>ROWS($BG$11:BG26)</f>
        <v>16</v>
      </c>
      <c r="BI26" s="15" t="str">
        <f ca="1">IF(Table1[[#This Row],[Helper Sum]]=6,Table1[[#This Row],[Index]],"")</f>
        <v/>
      </c>
      <c r="BJ26" s="15" t="str">
        <f ca="1">IFERROR(SMALL(Table1[Selected Index],ROWS($BI$11:BI36)),"")</f>
        <v/>
      </c>
    </row>
    <row r="27" spans="1:62" ht="45" x14ac:dyDescent="0.25">
      <c r="A27" s="2" t="s">
        <v>36</v>
      </c>
      <c r="B27" s="8" t="s">
        <v>38</v>
      </c>
      <c r="C27" s="2" t="s">
        <v>33</v>
      </c>
      <c r="D27" s="2" t="s">
        <v>138</v>
      </c>
      <c r="E27" s="7">
        <v>42570</v>
      </c>
      <c r="F27" s="24">
        <v>8.5416666666666655E-2</v>
      </c>
      <c r="G27" s="6" t="b">
        <f t="shared" si="0"/>
        <v>1</v>
      </c>
      <c r="H27" s="2"/>
      <c r="P27" s="2">
        <v>1</v>
      </c>
      <c r="BA27" s="2">
        <f>IF(OR('Query Content'!$C$2=Table1[[#This Row],[Content_Nickname]],'Query Content'!$C$2=""),1,0)</f>
        <v>1</v>
      </c>
      <c r="BB27" s="2">
        <f>IF(OR('Query Content'!$C$3=Table1[[#This Row],[Content Owner]],'Query Content'!$C$3=""),1,0)</f>
        <v>1</v>
      </c>
      <c r="BC27" s="2">
        <f ca="1">IF(DATEDIF(Table1[[#This Row],[Date Published]],NOW(),"m") &lt; 'Query Content'!$C$4+1,1,0)</f>
        <v>1</v>
      </c>
      <c r="BD27" s="2">
        <f>IF(OR('Query Content'!$C$5="",AND('Query Content'!$C$5="Core Monitoring",SUM(H27,M27,R27,W27,AB27,AG27,AL27,AQ27,AV27)&gt;0),AND('Query Content'!$C$5="Virtualization",SUM(I27,N27,S27,X27,AC27,AH27,AM27,AR27,AW27)&gt;0),AND('Query Content'!$C$5="DB",SUM(J27,O27,T27,Y27,AD27,AI27,AN27,AS27,AX27)&gt;0),AND('Query Content'!$C$5="APM",SUM(K27,P27,U27,Z27,AE27,AJ27,AO27,AT27,AY27)&gt;0),AND('Query Content'!$C$5="EUM",SUM(L27,Q27,V27,AA27,AF27,AK27,AP27,AU27,AZ27)&gt;0)),1,0)</f>
        <v>1</v>
      </c>
      <c r="BE27" s="15">
        <f>IF(OR('Query Content'!$C$6="",AND('Query Content'!$C$6="Foglight Administrator",SUM(Table1[[#This Row],[Foglight]:[EUM11]])&gt;0),AND('Query Content'!$C$6="Foglight End User",SUM(Table1[[#This Row],[Foglight12]:[EUM26]])&gt;0),AND('Query Content'!$C$6="Foglight Prospect",SUM(Table1[[#This Row],[Foglight27]:[EUM41]])&gt;0)),1,0)</f>
        <v>1</v>
      </c>
      <c r="BF27" s="15">
        <f>IF(OR('Query Content'!$C$7="",AND('Query Content'!$C$7="Basic",SUM(H27:L27,W27:AA27,AL27:AP27)&gt;0),AND('Query Content'!$C$7="Advanced",SUM(M27:Q27,AB27:AF27,AQ27:AU27)&gt;0),AND('Query Content'!$C$7="Custom",SUM(R27:V27,AG27:AK27,AV27:AZ27)&gt;0)),1,0)</f>
        <v>0</v>
      </c>
      <c r="BG27" s="15">
        <f ca="1">SUM(Table1[[#This Row],[Helper 1]:[Helper 6]])</f>
        <v>5</v>
      </c>
      <c r="BH27" s="15">
        <f>ROWS($BG$11:BG27)</f>
        <v>17</v>
      </c>
      <c r="BI27" s="15" t="str">
        <f ca="1">IF(Table1[[#This Row],[Helper Sum]]=6,Table1[[#This Row],[Index]],"")</f>
        <v/>
      </c>
      <c r="BJ27" s="15" t="str">
        <f ca="1">IFERROR(SMALL(Table1[Selected Index],ROWS($BI$11:BI27)),"")</f>
        <v/>
      </c>
    </row>
    <row r="28" spans="1:62" x14ac:dyDescent="0.25">
      <c r="A28" s="2" t="s">
        <v>156</v>
      </c>
      <c r="B28" s="30" t="s">
        <v>154</v>
      </c>
      <c r="C28" s="2" t="s">
        <v>119</v>
      </c>
      <c r="D28" s="25" t="s">
        <v>155</v>
      </c>
      <c r="E28" s="7">
        <v>41439</v>
      </c>
      <c r="F28" s="24">
        <v>0.40902777777777777</v>
      </c>
      <c r="G28" s="6" t="b">
        <f t="shared" si="0"/>
        <v>1</v>
      </c>
      <c r="H28" s="2"/>
      <c r="L28" s="2">
        <v>1</v>
      </c>
      <c r="AA28" s="2">
        <v>1</v>
      </c>
      <c r="AP28" s="2">
        <v>1</v>
      </c>
      <c r="BA28" s="15">
        <f>IF(OR('Query Content'!$C$2=Table1[[#This Row],[Content_Nickname]],'Query Content'!$C$2=""),1,0)</f>
        <v>1</v>
      </c>
      <c r="BB28" s="15">
        <f>IF(OR('Query Content'!$C$3=Table1[[#This Row],[Content Owner]],'Query Content'!$C$3=""),1,0)</f>
        <v>1</v>
      </c>
      <c r="BC28" s="15">
        <f ca="1">IF(DATEDIF(Table1[[#This Row],[Date Published]],NOW(),"m") &lt; 'Query Content'!$C$4+1,1,0)</f>
        <v>1</v>
      </c>
      <c r="BD28" s="15">
        <f>IF(OR('Query Content'!$C$5="",AND('Query Content'!$C$5="Core Monitoring",SUM(H28,M28,R28,W28,AB28,AG28,AL28,AQ28,AV28)&gt;0),AND('Query Content'!$C$5="Virtualization",SUM(I28,N28,S28,X28,AC28,AH28,AM28,AR28,AW28)&gt;0),AND('Query Content'!$C$5="DB",SUM(J28,O28,T28,Y28,AD28,AI28,AN28,AS28,AX28)&gt;0),AND('Query Content'!$C$5="APM",SUM(K28,P28,U28,Z28,AE28,AJ28,AO28,AT28,AY28)&gt;0),AND('Query Content'!$C$5="EUM",SUM(L28,Q28,V28,AA28,AF28,AK28,AP28,AU28,AZ28)&gt;0)),1,0)</f>
        <v>1</v>
      </c>
      <c r="BE28" s="15">
        <f>IF(OR('Query Content'!$C$6="",AND('Query Content'!$C$6="Foglight Administrator",SUM(Table1[[#This Row],[Foglight]:[EUM11]])&gt;0),AND('Query Content'!$C$6="Foglight End User",SUM(Table1[[#This Row],[Foglight12]:[EUM26]])&gt;0),AND('Query Content'!$C$6="Foglight Prospect",SUM(Table1[[#This Row],[Foglight27]:[EUM41]])&gt;0)),1,0)</f>
        <v>1</v>
      </c>
      <c r="BF28" s="15">
        <f>IF(OR('Query Content'!$C$7="",AND('Query Content'!$C$7="Basic",SUM(H28:L28,W28:AA28,AL28:AP28)&gt;0),AND('Query Content'!$C$7="Advanced",SUM(M28:Q28,AB28:AF28,AQ28:AU28)&gt;0),AND('Query Content'!$C$7="Custom",SUM(R28:V28,AG28:AK28,AV28:AZ28)&gt;0)),1,0)</f>
        <v>0</v>
      </c>
      <c r="BG28" s="15">
        <f ca="1">SUM(Table1[[#This Row],[Helper 1]:[Helper 6]])</f>
        <v>5</v>
      </c>
      <c r="BH28" s="15">
        <f>ROWS($BG$11:BG28)</f>
        <v>18</v>
      </c>
      <c r="BI28" s="15" t="str">
        <f ca="1">IF(Table1[[#This Row],[Helper Sum]]=6,Table1[[#This Row],[Index]],"")</f>
        <v/>
      </c>
      <c r="BJ28" s="15" t="str">
        <f ca="1">IFERROR(SMALL(Table1[Selected Index],ROWS($BI$11:BI37)),"")</f>
        <v/>
      </c>
    </row>
    <row r="29" spans="1:62" ht="30" x14ac:dyDescent="0.25">
      <c r="A29" s="2" t="s">
        <v>30</v>
      </c>
      <c r="B29" s="8" t="s">
        <v>17</v>
      </c>
      <c r="C29" s="2" t="s">
        <v>15</v>
      </c>
      <c r="D29" s="2" t="s">
        <v>152</v>
      </c>
      <c r="E29" s="7">
        <v>42567</v>
      </c>
      <c r="F29" s="24">
        <v>0.23541666666666669</v>
      </c>
      <c r="G29" s="6" t="b">
        <f t="shared" si="0"/>
        <v>1</v>
      </c>
      <c r="H29" s="2"/>
      <c r="Y29" s="2">
        <v>1</v>
      </c>
      <c r="AN29" s="2">
        <v>1</v>
      </c>
      <c r="BA29" s="2">
        <f>IF(OR('Query Content'!$C$2=Table1[[#This Row],[Content_Nickname]],'Query Content'!$C$2=""),1,0)</f>
        <v>1</v>
      </c>
      <c r="BB29" s="2">
        <f>IF(OR('Query Content'!$C$3=Table1[[#This Row],[Content Owner]],'Query Content'!$C$3=""),1,0)</f>
        <v>1</v>
      </c>
      <c r="BC29" s="2">
        <f ca="1">IF(DATEDIF(Table1[[#This Row],[Date Published]],NOW(),"m") &lt; 'Query Content'!$C$4+1,1,0)</f>
        <v>1</v>
      </c>
      <c r="BD29" s="2">
        <f>IF(OR('Query Content'!$C$5="",AND('Query Content'!$C$5="Core Monitoring",SUM(H29,M29,R29,W29,AB29,AG29,AL29,AQ29,AV29)&gt;0),AND('Query Content'!$C$5="Virtualization",SUM(I29,N29,S29,X29,AC29,AH29,AM29,AR29,AW29)&gt;0),AND('Query Content'!$C$5="DB",SUM(J29,O29,T29,Y29,AD29,AI29,AN29,AS29,AX29)&gt;0),AND('Query Content'!$C$5="APM",SUM(K29,P29,U29,Z29,AE29,AJ29,AO29,AT29,AY29)&gt;0),AND('Query Content'!$C$5="EUM",SUM(L29,Q29,V29,AA29,AF29,AK29,AP29,AU29,AZ29)&gt;0)),1,0)</f>
        <v>1</v>
      </c>
      <c r="BE29" s="15">
        <f>IF(OR('Query Content'!$C$6="",AND('Query Content'!$C$6="Foglight Administrator",SUM(Table1[[#This Row],[Foglight]:[EUM11]])&gt;0),AND('Query Content'!$C$6="Foglight End User",SUM(Table1[[#This Row],[Foglight12]:[EUM26]])&gt;0),AND('Query Content'!$C$6="Foglight Prospect",SUM(Table1[[#This Row],[Foglight27]:[EUM41]])&gt;0)),1,0)</f>
        <v>1</v>
      </c>
      <c r="BF29" s="15">
        <f>IF(OR('Query Content'!$C$7="",AND('Query Content'!$C$7="Basic",SUM(H29:L29,W29:AA29,AL29:AP29)&gt;0),AND('Query Content'!$C$7="Advanced",SUM(M29:Q29,AB29:AF29,AQ29:AU29)&gt;0),AND('Query Content'!$C$7="Custom",SUM(R29:V29,AG29:AK29,AV29:AZ29)&gt;0)),1,0)</f>
        <v>0</v>
      </c>
      <c r="BG29" s="15">
        <f ca="1">SUM(Table1[[#This Row],[Helper 1]:[Helper 6]])</f>
        <v>5</v>
      </c>
      <c r="BH29" s="15">
        <f>ROWS($BG$11:BG29)</f>
        <v>19</v>
      </c>
      <c r="BI29" s="15" t="str">
        <f ca="1">IF(Table1[[#This Row],[Helper Sum]]=6,Table1[[#This Row],[Index]],"")</f>
        <v/>
      </c>
      <c r="BJ29" s="15" t="str">
        <f ca="1">IFERROR(SMALL(Table1[Selected Index],ROWS($BI$11:BI29)),"")</f>
        <v/>
      </c>
    </row>
    <row r="30" spans="1:62" x14ac:dyDescent="0.25">
      <c r="A30" s="2" t="s">
        <v>30</v>
      </c>
      <c r="B30" s="8" t="s">
        <v>32</v>
      </c>
      <c r="C30" s="2" t="s">
        <v>15</v>
      </c>
      <c r="D30" s="2" t="s">
        <v>141</v>
      </c>
      <c r="E30" s="7">
        <v>42554</v>
      </c>
      <c r="F30" s="24">
        <v>0.54097222222222219</v>
      </c>
      <c r="G30" s="6" t="b">
        <f t="shared" si="0"/>
        <v>1</v>
      </c>
      <c r="H30" s="2"/>
      <c r="Y30" s="2">
        <v>1</v>
      </c>
      <c r="AS30" s="2">
        <v>1</v>
      </c>
      <c r="BA30" s="2">
        <f>IF(OR('Query Content'!$C$2=Table1[[#This Row],[Content_Nickname]],'Query Content'!$C$2=""),1,0)</f>
        <v>1</v>
      </c>
      <c r="BB30" s="2">
        <f>IF(OR('Query Content'!$C$3=Table1[[#This Row],[Content Owner]],'Query Content'!$C$3=""),1,0)</f>
        <v>1</v>
      </c>
      <c r="BC30" s="2">
        <f ca="1">IF(DATEDIF(Table1[[#This Row],[Date Published]],NOW(),"m") &lt; 'Query Content'!$C$4+1,1,0)</f>
        <v>1</v>
      </c>
      <c r="BD30" s="2">
        <f>IF(OR('Query Content'!$C$5="",AND('Query Content'!$C$5="Core Monitoring",SUM(H30,M30,R30,W30,AB30,AG30,AL30,AQ30,AV30)&gt;0),AND('Query Content'!$C$5="Virtualization",SUM(I30,N30,S30,X30,AC30,AH30,AM30,AR30,AW30)&gt;0),AND('Query Content'!$C$5="DB",SUM(J30,O30,T30,Y30,AD30,AI30,AN30,AS30,AX30)&gt;0),AND('Query Content'!$C$5="APM",SUM(K30,P30,U30,Z30,AE30,AJ30,AO30,AT30,AY30)&gt;0),AND('Query Content'!$C$5="EUM",SUM(L30,Q30,V30,AA30,AF30,AK30,AP30,AU30,AZ30)&gt;0)),1,0)</f>
        <v>1</v>
      </c>
      <c r="BE30" s="15">
        <f>IF(OR('Query Content'!$C$6="",AND('Query Content'!$C$6="Foglight Administrator",SUM(Table1[[#This Row],[Foglight]:[EUM11]])&gt;0),AND('Query Content'!$C$6="Foglight End User",SUM(Table1[[#This Row],[Foglight12]:[EUM26]])&gt;0),AND('Query Content'!$C$6="Foglight Prospect",SUM(Table1[[#This Row],[Foglight27]:[EUM41]])&gt;0)),1,0)</f>
        <v>1</v>
      </c>
      <c r="BF30" s="15">
        <f>IF(OR('Query Content'!$C$7="",AND('Query Content'!$C$7="Basic",SUM(H30:L30,W30:AA30,AL30:AP30)&gt;0),AND('Query Content'!$C$7="Advanced",SUM(M30:Q30,AB30:AF30,AQ30:AU30)&gt;0),AND('Query Content'!$C$7="Custom",SUM(R30:V30,AG30:AK30,AV30:AZ30)&gt;0)),1,0)</f>
        <v>0</v>
      </c>
      <c r="BG30" s="15">
        <f ca="1">SUM(Table1[[#This Row],[Helper 1]:[Helper 6]])</f>
        <v>5</v>
      </c>
      <c r="BH30" s="15">
        <f>ROWS($BG$11:BG30)</f>
        <v>20</v>
      </c>
      <c r="BI30" s="15" t="str">
        <f ca="1">IF(Table1[[#This Row],[Helper Sum]]=6,Table1[[#This Row],[Index]],"")</f>
        <v/>
      </c>
      <c r="BJ30" s="15" t="str">
        <f ca="1">IFERROR(SMALL(Table1[Selected Index],ROWS($BI$11:BI30)),"")</f>
        <v/>
      </c>
    </row>
    <row r="31" spans="1:62" x14ac:dyDescent="0.25">
      <c r="A31" s="2" t="s">
        <v>29</v>
      </c>
      <c r="B31" s="8" t="s">
        <v>122</v>
      </c>
      <c r="C31" s="2" t="s">
        <v>119</v>
      </c>
      <c r="D31" s="25" t="s">
        <v>133</v>
      </c>
      <c r="E31" s="7">
        <v>41761</v>
      </c>
      <c r="F31" s="24">
        <v>8.8888888888888892E-2</v>
      </c>
      <c r="G31" s="6" t="b">
        <f t="shared" si="0"/>
        <v>1</v>
      </c>
      <c r="H31" s="2"/>
      <c r="L31" s="2">
        <v>1</v>
      </c>
      <c r="BA31" s="15">
        <f>IF(OR('Query Content'!$C$2=Table1[[#This Row],[Content_Nickname]],'Query Content'!$C$2=""),1,0)</f>
        <v>1</v>
      </c>
      <c r="BB31" s="15">
        <f>IF(OR('Query Content'!$C$3=Table1[[#This Row],[Content Owner]],'Query Content'!$C$3=""),1,0)</f>
        <v>1</v>
      </c>
      <c r="BC31" s="15">
        <f ca="1">IF(DATEDIF(Table1[[#This Row],[Date Published]],NOW(),"m") &lt; 'Query Content'!$C$4+1,1,0)</f>
        <v>1</v>
      </c>
      <c r="BD31" s="15">
        <f>IF(OR('Query Content'!$C$5="",AND('Query Content'!$C$5="Core Monitoring",SUM(H31,M31,R31,W31,AB31,AG31,AL31,AQ31,AV31)&gt;0),AND('Query Content'!$C$5="Virtualization",SUM(I31,N31,S31,X31,AC31,AH31,AM31,AR31,AW31)&gt;0),AND('Query Content'!$C$5="DB",SUM(J31,O31,T31,Y31,AD31,AI31,AN31,AS31,AX31)&gt;0),AND('Query Content'!$C$5="APM",SUM(K31,P31,U31,Z31,AE31,AJ31,AO31,AT31,AY31)&gt;0),AND('Query Content'!$C$5="EUM",SUM(L31,Q31,V31,AA31,AF31,AK31,AP31,AU31,AZ31)&gt;0)),1,0)</f>
        <v>1</v>
      </c>
      <c r="BE31" s="15">
        <f>IF(OR('Query Content'!$C$6="",AND('Query Content'!$C$6="Foglight Administrator",SUM(Table1[[#This Row],[Foglight]:[EUM11]])&gt;0),AND('Query Content'!$C$6="Foglight End User",SUM(Table1[[#This Row],[Foglight12]:[EUM26]])&gt;0),AND('Query Content'!$C$6="Foglight Prospect",SUM(Table1[[#This Row],[Foglight27]:[EUM41]])&gt;0)),1,0)</f>
        <v>1</v>
      </c>
      <c r="BF31" s="15">
        <f>IF(OR('Query Content'!$C$7="",AND('Query Content'!$C$7="Basic",SUM(H31:L31,W31:AA31,AL31:AP31)&gt;0),AND('Query Content'!$C$7="Advanced",SUM(M31:Q31,AB31:AF31,AQ31:AU31)&gt;0),AND('Query Content'!$C$7="Custom",SUM(R31:V31,AG31:AK31,AV31:AZ31)&gt;0)),1,0)</f>
        <v>0</v>
      </c>
      <c r="BG31" s="15">
        <f ca="1">SUM(Table1[[#This Row],[Helper 1]:[Helper 6]])</f>
        <v>5</v>
      </c>
      <c r="BH31" s="15">
        <f>ROWS($BG$11:BG31)</f>
        <v>21</v>
      </c>
      <c r="BI31" s="15" t="str">
        <f ca="1">IF(Table1[[#This Row],[Helper Sum]]=6,Table1[[#This Row],[Index]],"")</f>
        <v/>
      </c>
      <c r="BJ31" s="15" t="str">
        <f ca="1">IFERROR(SMALL(Table1[Selected Index],ROWS($BI$11:BI40)),"")</f>
        <v/>
      </c>
    </row>
    <row r="32" spans="1:62" x14ac:dyDescent="0.25">
      <c r="A32" s="2" t="s">
        <v>27</v>
      </c>
      <c r="B32" s="8" t="s">
        <v>26</v>
      </c>
      <c r="C32" s="2" t="s">
        <v>19</v>
      </c>
      <c r="D32" s="2" t="s">
        <v>144</v>
      </c>
      <c r="E32" s="7">
        <v>41387</v>
      </c>
      <c r="F32" s="24">
        <v>0.17500000000000002</v>
      </c>
      <c r="G32" s="6" t="b">
        <f t="shared" si="0"/>
        <v>1</v>
      </c>
      <c r="H32" s="2"/>
      <c r="W32" s="2">
        <v>1</v>
      </c>
      <c r="BA32" s="2">
        <f>IF(OR('Query Content'!$C$2=Table1[[#This Row],[Content_Nickname]],'Query Content'!$C$2=""),1,0)</f>
        <v>1</v>
      </c>
      <c r="BB32" s="2">
        <f>IF(OR('Query Content'!$C$3=Table1[[#This Row],[Content Owner]],'Query Content'!$C$3=""),1,0)</f>
        <v>1</v>
      </c>
      <c r="BC32" s="2">
        <f ca="1">IF(DATEDIF(Table1[[#This Row],[Date Published]],NOW(),"m") &lt; 'Query Content'!$C$4+1,1,0)</f>
        <v>1</v>
      </c>
      <c r="BD32" s="2">
        <f>IF(OR('Query Content'!$C$5="",AND('Query Content'!$C$5="Core Monitoring",SUM(H32,M32,R32,W32,AB32,AG32,AL32,AQ32,AV32)&gt;0),AND('Query Content'!$C$5="Virtualization",SUM(I32,N32,S32,X32,AC32,AH32,AM32,AR32,AW32)&gt;0),AND('Query Content'!$C$5="DB",SUM(J32,O32,T32,Y32,AD32,AI32,AN32,AS32,AX32)&gt;0),AND('Query Content'!$C$5="APM",SUM(K32,P32,U32,Z32,AE32,AJ32,AO32,AT32,AY32)&gt;0),AND('Query Content'!$C$5="EUM",SUM(L32,Q32,V32,AA32,AF32,AK32,AP32,AU32,AZ32)&gt;0)),1,0)</f>
        <v>1</v>
      </c>
      <c r="BE32" s="15">
        <f>IF(OR('Query Content'!$C$6="",AND('Query Content'!$C$6="Foglight Administrator",SUM(Table1[[#This Row],[Foglight]:[EUM11]])&gt;0),AND('Query Content'!$C$6="Foglight End User",SUM(Table1[[#This Row],[Foglight12]:[EUM26]])&gt;0),AND('Query Content'!$C$6="Foglight Prospect",SUM(Table1[[#This Row],[Foglight27]:[EUM41]])&gt;0)),1,0)</f>
        <v>1</v>
      </c>
      <c r="BF32" s="15">
        <f>IF(OR('Query Content'!$C$7="",AND('Query Content'!$C$7="Basic",SUM(H32:L32,W32:AA32,AL32:AP32)&gt;0),AND('Query Content'!$C$7="Advanced",SUM(M32:Q32,AB32:AF32,AQ32:AU32)&gt;0),AND('Query Content'!$C$7="Custom",SUM(R32:V32,AG32:AK32,AV32:AZ32)&gt;0)),1,0)</f>
        <v>0</v>
      </c>
      <c r="BG32" s="15">
        <f ca="1">SUM(Table1[[#This Row],[Helper 1]:[Helper 6]])</f>
        <v>5</v>
      </c>
      <c r="BH32" s="15">
        <f>ROWS($BG$11:BG32)</f>
        <v>22</v>
      </c>
      <c r="BI32" s="15" t="str">
        <f ca="1">IF(Table1[[#This Row],[Helper Sum]]=6,Table1[[#This Row],[Index]],"")</f>
        <v/>
      </c>
      <c r="BJ32" s="15" t="str">
        <f ca="1">IFERROR(SMALL(Table1[Selected Index],ROWS($BI$11:BI32)),"")</f>
        <v/>
      </c>
    </row>
    <row r="33" spans="1:62" ht="30" x14ac:dyDescent="0.25">
      <c r="A33" s="2" t="s">
        <v>30</v>
      </c>
      <c r="B33" s="8" t="s">
        <v>124</v>
      </c>
      <c r="C33" s="2" t="s">
        <v>119</v>
      </c>
      <c r="D33" s="25" t="s">
        <v>135</v>
      </c>
      <c r="E33" s="7">
        <v>41591</v>
      </c>
      <c r="F33" s="24">
        <v>0.15833333333333333</v>
      </c>
      <c r="G33" s="6" t="b">
        <f t="shared" si="0"/>
        <v>1</v>
      </c>
      <c r="H33" s="2"/>
      <c r="Z33" s="2">
        <v>1</v>
      </c>
      <c r="AA33" s="2">
        <v>1</v>
      </c>
      <c r="AO33" s="2">
        <v>1</v>
      </c>
      <c r="AP33" s="2">
        <v>1</v>
      </c>
      <c r="BA33" s="15">
        <f>IF(OR('Query Content'!$C$2=Table1[[#This Row],[Content_Nickname]],'Query Content'!$C$2=""),1,0)</f>
        <v>1</v>
      </c>
      <c r="BB33" s="15">
        <f>IF(OR('Query Content'!$C$3=Table1[[#This Row],[Content Owner]],'Query Content'!$C$3=""),1,0)</f>
        <v>1</v>
      </c>
      <c r="BC33" s="15">
        <f ca="1">IF(DATEDIF(Table1[[#This Row],[Date Published]],NOW(),"m") &lt; 'Query Content'!$C$4+1,1,0)</f>
        <v>1</v>
      </c>
      <c r="BD33" s="15">
        <f>IF(OR('Query Content'!$C$5="",AND('Query Content'!$C$5="Core Monitoring",SUM(H33,M33,R33,W33,AB33,AG33,AL33,AQ33,AV33)&gt;0),AND('Query Content'!$C$5="Virtualization",SUM(I33,N33,S33,X33,AC33,AH33,AM33,AR33,AW33)&gt;0),AND('Query Content'!$C$5="DB",SUM(J33,O33,T33,Y33,AD33,AI33,AN33,AS33,AX33)&gt;0),AND('Query Content'!$C$5="APM",SUM(K33,P33,U33,Z33,AE33,AJ33,AO33,AT33,AY33)&gt;0),AND('Query Content'!$C$5="EUM",SUM(L33,Q33,V33,AA33,AF33,AK33,AP33,AU33,AZ33)&gt;0)),1,0)</f>
        <v>1</v>
      </c>
      <c r="BE33" s="15">
        <f>IF(OR('Query Content'!$C$6="",AND('Query Content'!$C$6="Foglight Administrator",SUM(Table1[[#This Row],[Foglight]:[EUM11]])&gt;0),AND('Query Content'!$C$6="Foglight End User",SUM(Table1[[#This Row],[Foglight12]:[EUM26]])&gt;0),AND('Query Content'!$C$6="Foglight Prospect",SUM(Table1[[#This Row],[Foglight27]:[EUM41]])&gt;0)),1,0)</f>
        <v>1</v>
      </c>
      <c r="BF33" s="15">
        <f>IF(OR('Query Content'!$C$7="",AND('Query Content'!$C$7="Basic",SUM(H33:L33,W33:AA33,AL33:AP33)&gt;0),AND('Query Content'!$C$7="Advanced",SUM(M33:Q33,AB33:AF33,AQ33:AU33)&gt;0),AND('Query Content'!$C$7="Custom",SUM(R33:V33,AG33:AK33,AV33:AZ33)&gt;0)),1,0)</f>
        <v>0</v>
      </c>
      <c r="BG33" s="15">
        <f ca="1">SUM(Table1[[#This Row],[Helper 1]:[Helper 6]])</f>
        <v>5</v>
      </c>
      <c r="BH33" s="15">
        <f>ROWS($BG$11:BG33)</f>
        <v>23</v>
      </c>
      <c r="BI33" s="15" t="str">
        <f ca="1">IF(Table1[[#This Row],[Helper Sum]]=6,Table1[[#This Row],[Index]],"")</f>
        <v/>
      </c>
      <c r="BJ33" s="15" t="str">
        <f ca="1">IFERROR(SMALL(Table1[Selected Index],ROWS($BI$11:BI42)),"")</f>
        <v/>
      </c>
    </row>
    <row r="34" spans="1:62" ht="30" x14ac:dyDescent="0.25">
      <c r="A34" s="2" t="s">
        <v>30</v>
      </c>
      <c r="B34" s="8" t="s">
        <v>18</v>
      </c>
      <c r="C34" s="2" t="s">
        <v>15</v>
      </c>
      <c r="D34" s="2" t="s">
        <v>151</v>
      </c>
      <c r="E34" s="7">
        <v>42564</v>
      </c>
      <c r="F34" s="24">
        <v>0.67499999999999993</v>
      </c>
      <c r="G34" s="6" t="b">
        <f t="shared" si="0"/>
        <v>1</v>
      </c>
      <c r="H34" s="2"/>
      <c r="Y34" s="2">
        <v>1</v>
      </c>
      <c r="AN34" s="2">
        <v>1</v>
      </c>
      <c r="BA34" s="2">
        <f>IF(OR('Query Content'!$C$2=Table1[[#This Row],[Content_Nickname]],'Query Content'!$C$2=""),1,0)</f>
        <v>1</v>
      </c>
      <c r="BB34" s="2">
        <f>IF(OR('Query Content'!$C$3=Table1[[#This Row],[Content Owner]],'Query Content'!$C$3=""),1,0)</f>
        <v>1</v>
      </c>
      <c r="BC34" s="2">
        <f ca="1">IF(DATEDIF(Table1[[#This Row],[Date Published]],NOW(),"m") &lt; 'Query Content'!$C$4+1,1,0)</f>
        <v>1</v>
      </c>
      <c r="BD34" s="2">
        <f>IF(OR('Query Content'!$C$5="",AND('Query Content'!$C$5="Core Monitoring",SUM(H34,M34,R34,W34,AB34,AG34,AL34,AQ34,AV34)&gt;0),AND('Query Content'!$C$5="Virtualization",SUM(I34,N34,S34,X34,AC34,AH34,AM34,AR34,AW34)&gt;0),AND('Query Content'!$C$5="DB",SUM(J34,O34,T34,Y34,AD34,AI34,AN34,AS34,AX34)&gt;0),AND('Query Content'!$C$5="APM",SUM(K34,P34,U34,Z34,AE34,AJ34,AO34,AT34,AY34)&gt;0),AND('Query Content'!$C$5="EUM",SUM(L34,Q34,V34,AA34,AF34,AK34,AP34,AU34,AZ34)&gt;0)),1,0)</f>
        <v>1</v>
      </c>
      <c r="BE34" s="15">
        <f>IF(OR('Query Content'!$C$6="",AND('Query Content'!$C$6="Foglight Administrator",SUM(Table1[[#This Row],[Foglight]:[EUM11]])&gt;0),AND('Query Content'!$C$6="Foglight End User",SUM(Table1[[#This Row],[Foglight12]:[EUM26]])&gt;0),AND('Query Content'!$C$6="Foglight Prospect",SUM(Table1[[#This Row],[Foglight27]:[EUM41]])&gt;0)),1,0)</f>
        <v>1</v>
      </c>
      <c r="BF34" s="15">
        <f>IF(OR('Query Content'!$C$7="",AND('Query Content'!$C$7="Basic",SUM(H34:L34,W34:AA34,AL34:AP34)&gt;0),AND('Query Content'!$C$7="Advanced",SUM(M34:Q34,AB34:AF34,AQ34:AU34)&gt;0),AND('Query Content'!$C$7="Custom",SUM(R34:V34,AG34:AK34,AV34:AZ34)&gt;0)),1,0)</f>
        <v>0</v>
      </c>
      <c r="BG34" s="15">
        <f ca="1">SUM(Table1[[#This Row],[Helper 1]:[Helper 6]])</f>
        <v>5</v>
      </c>
      <c r="BH34" s="15">
        <f>ROWS($BG$11:BG34)</f>
        <v>24</v>
      </c>
      <c r="BI34" s="15" t="str">
        <f ca="1">IF(Table1[[#This Row],[Helper Sum]]=6,Table1[[#This Row],[Index]],"")</f>
        <v/>
      </c>
      <c r="BJ34" s="15" t="str">
        <f ca="1">IFERROR(SMALL(Table1[Selected Index],ROWS($BI$11:BI34)),"")</f>
        <v/>
      </c>
    </row>
    <row r="35" spans="1:62" ht="45" x14ac:dyDescent="0.25">
      <c r="A35" s="2" t="s">
        <v>36</v>
      </c>
      <c r="B35" s="8" t="s">
        <v>34</v>
      </c>
      <c r="C35" s="2" t="s">
        <v>33</v>
      </c>
      <c r="D35" s="2" t="s">
        <v>140</v>
      </c>
      <c r="E35" s="7">
        <v>42578</v>
      </c>
      <c r="F35" s="24">
        <v>0.1277777777777778</v>
      </c>
      <c r="G35" s="6" t="b">
        <f t="shared" si="0"/>
        <v>1</v>
      </c>
      <c r="H35" s="2"/>
      <c r="P35" s="2">
        <v>1</v>
      </c>
      <c r="BA35" s="2">
        <f>IF(OR('Query Content'!$C$2=Table1[[#This Row],[Content_Nickname]],'Query Content'!$C$2=""),1,0)</f>
        <v>1</v>
      </c>
      <c r="BB35" s="2">
        <f>IF(OR('Query Content'!$C$3=Table1[[#This Row],[Content Owner]],'Query Content'!$C$3=""),1,0)</f>
        <v>1</v>
      </c>
      <c r="BC35" s="2">
        <f ca="1">IF(DATEDIF(Table1[[#This Row],[Date Published]],NOW(),"m") &lt; 'Query Content'!$C$4+1,1,0)</f>
        <v>1</v>
      </c>
      <c r="BD35" s="2">
        <f>IF(OR('Query Content'!$C$5="",AND('Query Content'!$C$5="Core Monitoring",SUM(H35,M35,R35,W35,AB35,AG35,AL35,AQ35,AV35)&gt;0),AND('Query Content'!$C$5="Virtualization",SUM(I35,N35,S35,X35,AC35,AH35,AM35,AR35,AW35)&gt;0),AND('Query Content'!$C$5="DB",SUM(J35,O35,T35,Y35,AD35,AI35,AN35,AS35,AX35)&gt;0),AND('Query Content'!$C$5="APM",SUM(K35,P35,U35,Z35,AE35,AJ35,AO35,AT35,AY35)&gt;0),AND('Query Content'!$C$5="EUM",SUM(L35,Q35,V35,AA35,AF35,AK35,AP35,AU35,AZ35)&gt;0)),1,0)</f>
        <v>1</v>
      </c>
      <c r="BE35" s="15">
        <f>IF(OR('Query Content'!$C$6="",AND('Query Content'!$C$6="Foglight Administrator",SUM(Table1[[#This Row],[Foglight]:[EUM11]])&gt;0),AND('Query Content'!$C$6="Foglight End User",SUM(Table1[[#This Row],[Foglight12]:[EUM26]])&gt;0),AND('Query Content'!$C$6="Foglight Prospect",SUM(Table1[[#This Row],[Foglight27]:[EUM41]])&gt;0)),1,0)</f>
        <v>1</v>
      </c>
      <c r="BF35" s="15">
        <f>IF(OR('Query Content'!$C$7="",AND('Query Content'!$C$7="Basic",SUM(H35:L35,W35:AA35,AL35:AP35)&gt;0),AND('Query Content'!$C$7="Advanced",SUM(M35:Q35,AB35:AF35,AQ35:AU35)&gt;0),AND('Query Content'!$C$7="Custom",SUM(R35:V35,AG35:AK35,AV35:AZ35)&gt;0)),1,0)</f>
        <v>0</v>
      </c>
      <c r="BG35" s="15">
        <f ca="1">SUM(Table1[[#This Row],[Helper 1]:[Helper 6]])</f>
        <v>5</v>
      </c>
      <c r="BH35" s="15">
        <f>ROWS($BG$11:BG35)</f>
        <v>25</v>
      </c>
      <c r="BI35" s="15" t="str">
        <f ca="1">IF(Table1[[#This Row],[Helper Sum]]=6,Table1[[#This Row],[Index]],"")</f>
        <v/>
      </c>
      <c r="BJ35" s="15" t="str">
        <f ca="1">IFERROR(SMALL(Table1[Selected Index],ROWS($BI$11:BI35)),"")</f>
        <v/>
      </c>
    </row>
    <row r="36" spans="1:62" x14ac:dyDescent="0.25">
      <c r="A36" s="2" t="s">
        <v>156</v>
      </c>
      <c r="B36" s="30" t="s">
        <v>158</v>
      </c>
      <c r="C36" s="2" t="s">
        <v>119</v>
      </c>
      <c r="D36" s="25" t="s">
        <v>157</v>
      </c>
      <c r="E36" s="7">
        <v>41449</v>
      </c>
      <c r="F36" s="24">
        <v>0.43472222222222223</v>
      </c>
      <c r="G36" s="6" t="b">
        <f t="shared" si="0"/>
        <v>1</v>
      </c>
      <c r="H36" s="2"/>
      <c r="L36" s="2">
        <v>1</v>
      </c>
      <c r="AA36" s="2">
        <v>1</v>
      </c>
      <c r="AP36" s="2">
        <v>1</v>
      </c>
      <c r="BA36" s="15">
        <f>IF(OR('Query Content'!$C$2=Table1[[#This Row],[Content_Nickname]],'Query Content'!$C$2=""),1,0)</f>
        <v>1</v>
      </c>
      <c r="BB36" s="15">
        <f>IF(OR('Query Content'!$C$3=Table1[[#This Row],[Content Owner]],'Query Content'!$C$3=""),1,0)</f>
        <v>1</v>
      </c>
      <c r="BC36" s="15">
        <f ca="1">IF(DATEDIF(Table1[[#This Row],[Date Published]],NOW(),"m") &lt; 'Query Content'!$C$4+1,1,0)</f>
        <v>1</v>
      </c>
      <c r="BD36" s="15">
        <f>IF(OR('Query Content'!$C$5="",AND('Query Content'!$C$5="Core Monitoring",SUM(H36,M36,R36,W36,AB36,AG36,AL36,AQ36,AV36)&gt;0),AND('Query Content'!$C$5="Virtualization",SUM(I36,N36,S36,X36,AC36,AH36,AM36,AR36,AW36)&gt;0),AND('Query Content'!$C$5="DB",SUM(J36,O36,T36,Y36,AD36,AI36,AN36,AS36,AX36)&gt;0),AND('Query Content'!$C$5="APM",SUM(K36,P36,U36,Z36,AE36,AJ36,AO36,AT36,AY36)&gt;0),AND('Query Content'!$C$5="EUM",SUM(L36,Q36,V36,AA36,AF36,AK36,AP36,AU36,AZ36)&gt;0)),1,0)</f>
        <v>1</v>
      </c>
      <c r="BE36" s="15">
        <f>IF(OR('Query Content'!$C$6="",AND('Query Content'!$C$6="Foglight Administrator",SUM(Table1[[#This Row],[Foglight]:[EUM11]])&gt;0),AND('Query Content'!$C$6="Foglight End User",SUM(Table1[[#This Row],[Foglight12]:[EUM26]])&gt;0),AND('Query Content'!$C$6="Foglight Prospect",SUM(Table1[[#This Row],[Foglight27]:[EUM41]])&gt;0)),1,0)</f>
        <v>1</v>
      </c>
      <c r="BF36" s="15">
        <f>IF(OR('Query Content'!$C$7="",AND('Query Content'!$C$7="Basic",SUM(H36:L36,W36:AA36,AL36:AP36)&gt;0),AND('Query Content'!$C$7="Advanced",SUM(M36:Q36,AB36:AF36,AQ36:AU36)&gt;0),AND('Query Content'!$C$7="Custom",SUM(R36:V36,AG36:AK36,AV36:AZ36)&gt;0)),1,0)</f>
        <v>0</v>
      </c>
      <c r="BG36" s="15">
        <f ca="1">SUM(Table1[[#This Row],[Helper 1]:[Helper 6]])</f>
        <v>5</v>
      </c>
      <c r="BH36" s="15">
        <f>ROWS($BG$11:BG36)</f>
        <v>26</v>
      </c>
      <c r="BI36" s="15" t="str">
        <f ca="1">IF(Table1[[#This Row],[Helper Sum]]=6,Table1[[#This Row],[Index]],"")</f>
        <v/>
      </c>
      <c r="BJ36" s="15" t="str">
        <f ca="1">IFERROR(SMALL(Table1[Selected Index],ROWS($BI$11:BI45)),"")</f>
        <v/>
      </c>
    </row>
    <row r="37" spans="1:62" x14ac:dyDescent="0.25">
      <c r="A37" s="2" t="s">
        <v>30</v>
      </c>
      <c r="B37" s="8" t="s">
        <v>14</v>
      </c>
      <c r="C37" s="2" t="s">
        <v>15</v>
      </c>
      <c r="D37" s="4" t="s">
        <v>153</v>
      </c>
      <c r="E37" s="6">
        <v>42206</v>
      </c>
      <c r="F37" s="31">
        <v>0.52569444444444446</v>
      </c>
      <c r="G37" s="6" t="b">
        <f t="shared" si="0"/>
        <v>1</v>
      </c>
      <c r="H37" s="2"/>
      <c r="Y37" s="2">
        <v>1</v>
      </c>
      <c r="AN37" s="2">
        <v>1</v>
      </c>
      <c r="BA37" s="2">
        <f>IF(OR('Query Content'!$C$2=Table1[[#This Row],[Content_Nickname]],'Query Content'!$C$2=""),1,0)</f>
        <v>1</v>
      </c>
      <c r="BB37" s="2">
        <f>IF(OR('Query Content'!$C$3=Table1[[#This Row],[Content Owner]],'Query Content'!$C$3=""),1,0)</f>
        <v>1</v>
      </c>
      <c r="BC37" s="2">
        <f ca="1">IF(DATEDIF(Table1[[#This Row],[Date Published]],NOW(),"m") &lt; 'Query Content'!$C$4+1,1,0)</f>
        <v>1</v>
      </c>
      <c r="BD37" s="2">
        <f>IF(OR('Query Content'!$C$5="",AND('Query Content'!$C$5="Core Monitoring",SUM(H37,M37,R37,W37,AB37,AG37,AL37,AQ37,AV37)&gt;0),AND('Query Content'!$C$5="Virtualization",SUM(I37,N37,S37,X37,AC37,AH37,AM37,AR37,AW37)&gt;0),AND('Query Content'!$C$5="DB",SUM(J37,O37,T37,Y37,AD37,AI37,AN37,AS37,AX37)&gt;0),AND('Query Content'!$C$5="APM",SUM(K37,P37,U37,Z37,AE37,AJ37,AO37,AT37,AY37)&gt;0),AND('Query Content'!$C$5="EUM",SUM(L37,Q37,V37,AA37,AF37,AK37,AP37,AU37,AZ37)&gt;0)),1,0)</f>
        <v>1</v>
      </c>
      <c r="BE37" s="15">
        <f>IF(OR('Query Content'!$C$6="",AND('Query Content'!$C$6="Foglight Administrator",SUM(Table1[[#This Row],[Foglight]:[EUM11]])&gt;0),AND('Query Content'!$C$6="Foglight End User",SUM(Table1[[#This Row],[Foglight12]:[EUM26]])&gt;0),AND('Query Content'!$C$6="Foglight Prospect",SUM(Table1[[#This Row],[Foglight27]:[EUM41]])&gt;0)),1,0)</f>
        <v>1</v>
      </c>
      <c r="BF37" s="15">
        <f>IF(OR('Query Content'!$C$7="",AND('Query Content'!$C$7="Basic",SUM(H37:L37,W37:AA37,AL37:AP37)&gt;0),AND('Query Content'!$C$7="Advanced",SUM(M37:Q37,AB37:AF37,AQ37:AU37)&gt;0),AND('Query Content'!$C$7="Custom",SUM(R37:V37,AG37:AK37,AV37:AZ37)&gt;0)),1,0)</f>
        <v>0</v>
      </c>
      <c r="BG37" s="15">
        <f ca="1">SUM(Table1[[#This Row],[Helper 1]:[Helper 6]])</f>
        <v>5</v>
      </c>
      <c r="BH37" s="15">
        <f>ROWS($BG$11:BG37)</f>
        <v>27</v>
      </c>
      <c r="BI37" s="15" t="str">
        <f ca="1">IF(Table1[[#This Row],[Helper Sum]]=6,Table1[[#This Row],[Index]],"")</f>
        <v/>
      </c>
      <c r="BJ37" s="15" t="str">
        <f ca="1">IFERROR(SMALL(Table1[Selected Index],ROWS($BI$11:BI37)),"")</f>
        <v/>
      </c>
    </row>
    <row r="38" spans="1:62" ht="30" x14ac:dyDescent="0.25">
      <c r="A38" s="2" t="s">
        <v>29</v>
      </c>
      <c r="B38" s="8" t="s">
        <v>120</v>
      </c>
      <c r="C38" s="2" t="s">
        <v>119</v>
      </c>
      <c r="D38" s="25" t="s">
        <v>131</v>
      </c>
      <c r="E38" s="7">
        <v>41935</v>
      </c>
      <c r="F38" s="24">
        <v>0.53541666666666665</v>
      </c>
      <c r="G38" s="6" t="b">
        <f t="shared" si="0"/>
        <v>1</v>
      </c>
      <c r="H38" s="2"/>
      <c r="U38" s="2">
        <v>1</v>
      </c>
      <c r="BA38" s="15">
        <f>IF(OR('Query Content'!$C$2=Table1[[#This Row],[Content_Nickname]],'Query Content'!$C$2=""),1,0)</f>
        <v>1</v>
      </c>
      <c r="BB38" s="15">
        <f>IF(OR('Query Content'!$C$3=Table1[[#This Row],[Content Owner]],'Query Content'!$C$3=""),1,0)</f>
        <v>1</v>
      </c>
      <c r="BC38" s="15">
        <f ca="1">IF(DATEDIF(Table1[[#This Row],[Date Published]],NOW(),"m") &lt; 'Query Content'!$C$4+1,1,0)</f>
        <v>1</v>
      </c>
      <c r="BD38" s="15">
        <f>IF(OR('Query Content'!$C$5="",AND('Query Content'!$C$5="Core Monitoring",SUM(H38,M38,R38,W38,AB38,AG38,AL38,AQ38,AV38)&gt;0),AND('Query Content'!$C$5="Virtualization",SUM(I38,N38,S38,X38,AC38,AH38,AM38,AR38,AW38)&gt;0),AND('Query Content'!$C$5="DB",SUM(J38,O38,T38,Y38,AD38,AI38,AN38,AS38,AX38)&gt;0),AND('Query Content'!$C$5="APM",SUM(K38,P38,U38,Z38,AE38,AJ38,AO38,AT38,AY38)&gt;0),AND('Query Content'!$C$5="EUM",SUM(L38,Q38,V38,AA38,AF38,AK38,AP38,AU38,AZ38)&gt;0)),1,0)</f>
        <v>1</v>
      </c>
      <c r="BE38" s="15">
        <f>IF(OR('Query Content'!$C$6="",AND('Query Content'!$C$6="Foglight Administrator",SUM(Table1[[#This Row],[Foglight]:[EUM11]])&gt;0),AND('Query Content'!$C$6="Foglight End User",SUM(Table1[[#This Row],[Foglight12]:[EUM26]])&gt;0),AND('Query Content'!$C$6="Foglight Prospect",SUM(Table1[[#This Row],[Foglight27]:[EUM41]])&gt;0)),1,0)</f>
        <v>1</v>
      </c>
      <c r="BF38" s="15">
        <f>IF(OR('Query Content'!$C$7="",AND('Query Content'!$C$7="Basic",SUM(H38:L38,W38:AA38,AL38:AP38)&gt;0),AND('Query Content'!$C$7="Advanced",SUM(M38:Q38,AB38:AF38,AQ38:AU38)&gt;0),AND('Query Content'!$C$7="Custom",SUM(R38:V38,AG38:AK38,AV38:AZ38)&gt;0)),1,0)</f>
        <v>1</v>
      </c>
      <c r="BG38" s="15">
        <f ca="1">SUM(Table1[[#This Row],[Helper 1]:[Helper 6]])</f>
        <v>6</v>
      </c>
      <c r="BH38" s="15">
        <f>ROWS($BG$11:BG38)</f>
        <v>28</v>
      </c>
      <c r="BI38" s="15">
        <f ca="1">IF(Table1[[#This Row],[Helper Sum]]=6,Table1[[#This Row],[Index]],"")</f>
        <v>28</v>
      </c>
      <c r="BJ38" s="15" t="str">
        <f ca="1">IFERROR(SMALL(Table1[Selected Index],ROWS($BI$11:BI45)),"")</f>
        <v/>
      </c>
    </row>
    <row r="39" spans="1:62" x14ac:dyDescent="0.25">
      <c r="A39" s="2" t="s">
        <v>30</v>
      </c>
      <c r="B39" s="8" t="s">
        <v>123</v>
      </c>
      <c r="C39" s="2" t="s">
        <v>119</v>
      </c>
      <c r="D39" s="25" t="s">
        <v>134</v>
      </c>
      <c r="E39" s="7">
        <v>41698</v>
      </c>
      <c r="F39" s="24">
        <v>0.24930555555555556</v>
      </c>
      <c r="G39" s="6" t="b">
        <f t="shared" si="0"/>
        <v>1</v>
      </c>
      <c r="H39" s="2"/>
      <c r="AB39" s="2">
        <v>1</v>
      </c>
      <c r="AQ39" s="2">
        <v>1</v>
      </c>
      <c r="BA39" s="15">
        <f>IF(OR('Query Content'!$C$2=Table1[[#This Row],[Content_Nickname]],'Query Content'!$C$2=""),1,0)</f>
        <v>1</v>
      </c>
      <c r="BB39" s="15">
        <f>IF(OR('Query Content'!$C$3=Table1[[#This Row],[Content Owner]],'Query Content'!$C$3=""),1,0)</f>
        <v>1</v>
      </c>
      <c r="BC39" s="15">
        <f ca="1">IF(DATEDIF(Table1[[#This Row],[Date Published]],NOW(),"m") &lt; 'Query Content'!$C$4+1,1,0)</f>
        <v>1</v>
      </c>
      <c r="BD39" s="15">
        <f>IF(OR('Query Content'!$C$5="",AND('Query Content'!$C$5="Core Monitoring",SUM(H39,M39,R39,W39,AB39,AG39,AL39,AQ39,AV39)&gt;0),AND('Query Content'!$C$5="Virtualization",SUM(I39,N39,S39,X39,AC39,AH39,AM39,AR39,AW39)&gt;0),AND('Query Content'!$C$5="DB",SUM(J39,O39,T39,Y39,AD39,AI39,AN39,AS39,AX39)&gt;0),AND('Query Content'!$C$5="APM",SUM(K39,P39,U39,Z39,AE39,AJ39,AO39,AT39,AY39)&gt;0),AND('Query Content'!$C$5="EUM",SUM(L39,Q39,V39,AA39,AF39,AK39,AP39,AU39,AZ39)&gt;0)),1,0)</f>
        <v>1</v>
      </c>
      <c r="BE39" s="15">
        <f>IF(OR('Query Content'!$C$6="",AND('Query Content'!$C$6="Foglight Administrator",SUM(Table1[[#This Row],[Foglight]:[EUM11]])&gt;0),AND('Query Content'!$C$6="Foglight End User",SUM(Table1[[#This Row],[Foglight12]:[EUM26]])&gt;0),AND('Query Content'!$C$6="Foglight Prospect",SUM(Table1[[#This Row],[Foglight27]:[EUM41]])&gt;0)),1,0)</f>
        <v>1</v>
      </c>
      <c r="BF39" s="15">
        <f>IF(OR('Query Content'!$C$7="",AND('Query Content'!$C$7="Basic",SUM(H39:L39,W39:AA39,AL39:AP39)&gt;0),AND('Query Content'!$C$7="Advanced",SUM(M39:Q39,AB39:AF39,AQ39:AU39)&gt;0),AND('Query Content'!$C$7="Custom",SUM(R39:V39,AG39:AK39,AV39:AZ39)&gt;0)),1,0)</f>
        <v>0</v>
      </c>
      <c r="BG39" s="15">
        <f ca="1">SUM(Table1[[#This Row],[Helper 1]:[Helper 6]])</f>
        <v>5</v>
      </c>
      <c r="BH39" s="15">
        <f>ROWS($BG$11:BG39)</f>
        <v>29</v>
      </c>
      <c r="BI39" s="15" t="str">
        <f ca="1">IF(Table1[[#This Row],[Helper Sum]]=6,Table1[[#This Row],[Index]],"")</f>
        <v/>
      </c>
      <c r="BJ39" s="15" t="str">
        <f ca="1">IFERROR(SMALL(Table1[Selected Index],ROWS($BI$11:BI49)),"")</f>
        <v/>
      </c>
    </row>
    <row r="40" spans="1:62" x14ac:dyDescent="0.25">
      <c r="A40" s="2" t="s">
        <v>36</v>
      </c>
      <c r="B40" s="8" t="s">
        <v>20</v>
      </c>
      <c r="C40" s="2" t="s">
        <v>19</v>
      </c>
      <c r="D40" s="2" t="s">
        <v>150</v>
      </c>
      <c r="E40" s="7">
        <v>41387</v>
      </c>
      <c r="F40" s="24">
        <v>0.78541666666666676</v>
      </c>
      <c r="G40" s="6" t="b">
        <f t="shared" si="0"/>
        <v>1</v>
      </c>
      <c r="H40" s="2"/>
      <c r="M40" s="2">
        <v>1</v>
      </c>
      <c r="BA40" s="2">
        <f>IF(OR('Query Content'!$C$2=Table1[[#This Row],[Content_Nickname]],'Query Content'!$C$2=""),1,0)</f>
        <v>1</v>
      </c>
      <c r="BB40" s="2">
        <f>IF(OR('Query Content'!$C$3=Table1[[#This Row],[Content Owner]],'Query Content'!$C$3=""),1,0)</f>
        <v>1</v>
      </c>
      <c r="BC40" s="2">
        <f ca="1">IF(DATEDIF(Table1[[#This Row],[Date Published]],NOW(),"m") &lt; 'Query Content'!$C$4+1,1,0)</f>
        <v>1</v>
      </c>
      <c r="BD40" s="2">
        <f>IF(OR('Query Content'!$C$5="",AND('Query Content'!$C$5="Core Monitoring",SUM(H40,M40,R40,W40,AB40,AG40,AL40,AQ40,AV40)&gt;0),AND('Query Content'!$C$5="Virtualization",SUM(I40,N40,S40,X40,AC40,AH40,AM40,AR40,AW40)&gt;0),AND('Query Content'!$C$5="DB",SUM(J40,O40,T40,Y40,AD40,AI40,AN40,AS40,AX40)&gt;0),AND('Query Content'!$C$5="APM",SUM(K40,P40,U40,Z40,AE40,AJ40,AO40,AT40,AY40)&gt;0),AND('Query Content'!$C$5="EUM",SUM(L40,Q40,V40,AA40,AF40,AK40,AP40,AU40,AZ40)&gt;0)),1,0)</f>
        <v>1</v>
      </c>
      <c r="BE40" s="15">
        <f>IF(OR('Query Content'!$C$6="",AND('Query Content'!$C$6="Foglight Administrator",SUM(Table1[[#This Row],[Foglight]:[EUM11]])&gt;0),AND('Query Content'!$C$6="Foglight End User",SUM(Table1[[#This Row],[Foglight12]:[EUM26]])&gt;0),AND('Query Content'!$C$6="Foglight Prospect",SUM(Table1[[#This Row],[Foglight27]:[EUM41]])&gt;0)),1,0)</f>
        <v>1</v>
      </c>
      <c r="BF40" s="15">
        <f>IF(OR('Query Content'!$C$7="",AND('Query Content'!$C$7="Basic",SUM(H40:L40,W40:AA40,AL40:AP40)&gt;0),AND('Query Content'!$C$7="Advanced",SUM(M40:Q40,AB40:AF40,AQ40:AU40)&gt;0),AND('Query Content'!$C$7="Custom",SUM(R40:V40,AG40:AK40,AV40:AZ40)&gt;0)),1,0)</f>
        <v>0</v>
      </c>
      <c r="BG40" s="15">
        <f ca="1">SUM(Table1[[#This Row],[Helper 1]:[Helper 6]])</f>
        <v>5</v>
      </c>
      <c r="BH40" s="15">
        <f>ROWS($BG$11:BG40)</f>
        <v>30</v>
      </c>
      <c r="BI40" s="15" t="str">
        <f ca="1">IF(Table1[[#This Row],[Helper Sum]]=6,Table1[[#This Row],[Index]],"")</f>
        <v/>
      </c>
      <c r="BJ40" s="15" t="str">
        <f ca="1">IFERROR(SMALL(Table1[Selected Index],ROWS($BI$11:BI40)),"")</f>
        <v/>
      </c>
    </row>
    <row r="41" spans="1:62" x14ac:dyDescent="0.25">
      <c r="A41" s="2" t="s">
        <v>29</v>
      </c>
      <c r="B41" s="8" t="s">
        <v>25</v>
      </c>
      <c r="C41" s="2" t="s">
        <v>19</v>
      </c>
      <c r="D41" s="2" t="s">
        <v>145</v>
      </c>
      <c r="E41" s="7">
        <v>41387</v>
      </c>
      <c r="F41" s="24">
        <v>0.25486111111111109</v>
      </c>
      <c r="G41" s="6" t="b">
        <f t="shared" si="0"/>
        <v>1</v>
      </c>
      <c r="H41" s="2">
        <v>1</v>
      </c>
      <c r="BA41" s="2">
        <f>IF(OR('Query Content'!$C$2=Table1[[#This Row],[Content_Nickname]],'Query Content'!$C$2=""),1,0)</f>
        <v>1</v>
      </c>
      <c r="BB41" s="2">
        <f>IF(OR('Query Content'!$C$3=Table1[[#This Row],[Content Owner]],'Query Content'!$C$3=""),1,0)</f>
        <v>1</v>
      </c>
      <c r="BC41" s="2">
        <f ca="1">IF(DATEDIF(Table1[[#This Row],[Date Published]],NOW(),"m") &lt; 'Query Content'!$C$4+1,1,0)</f>
        <v>1</v>
      </c>
      <c r="BD41" s="2">
        <f>IF(OR('Query Content'!$C$5="",AND('Query Content'!$C$5="Core Monitoring",SUM(H41,M41,R41,W41,AB41,AG41,AL41,AQ41,AV41)&gt;0),AND('Query Content'!$C$5="Virtualization",SUM(I41,N41,S41,X41,AC41,AH41,AM41,AR41,AW41)&gt;0),AND('Query Content'!$C$5="DB",SUM(J41,O41,T41,Y41,AD41,AI41,AN41,AS41,AX41)&gt;0),AND('Query Content'!$C$5="APM",SUM(K41,P41,U41,Z41,AE41,AJ41,AO41,AT41,AY41)&gt;0),AND('Query Content'!$C$5="EUM",SUM(L41,Q41,V41,AA41,AF41,AK41,AP41,AU41,AZ41)&gt;0)),1,0)</f>
        <v>1</v>
      </c>
      <c r="BE41" s="15">
        <f>IF(OR('Query Content'!$C$6="",AND('Query Content'!$C$6="Foglight Administrator",SUM(Table1[[#This Row],[Foglight]:[EUM11]])&gt;0),AND('Query Content'!$C$6="Foglight End User",SUM(Table1[[#This Row],[Foglight12]:[EUM26]])&gt;0),AND('Query Content'!$C$6="Foglight Prospect",SUM(Table1[[#This Row],[Foglight27]:[EUM41]])&gt;0)),1,0)</f>
        <v>1</v>
      </c>
      <c r="BF41" s="15">
        <f>IF(OR('Query Content'!$C$7="",AND('Query Content'!$C$7="Basic",SUM(H41:L41,W41:AA41,AL41:AP41)&gt;0),AND('Query Content'!$C$7="Advanced",SUM(M41:Q41,AB41:AF41,AQ41:AU41)&gt;0),AND('Query Content'!$C$7="Custom",SUM(R41:V41,AG41:AK41,AV41:AZ41)&gt;0)),1,0)</f>
        <v>0</v>
      </c>
      <c r="BG41" s="15">
        <f ca="1">SUM(Table1[[#This Row],[Helper 1]:[Helper 6]])</f>
        <v>5</v>
      </c>
      <c r="BH41" s="15">
        <f>ROWS($BG$11:BG41)</f>
        <v>31</v>
      </c>
      <c r="BI41" s="15" t="str">
        <f ca="1">IF(Table1[[#This Row],[Helper Sum]]=6,Table1[[#This Row],[Index]],"")</f>
        <v/>
      </c>
      <c r="BJ41" s="15" t="str">
        <f ca="1">IFERROR(SMALL(Table1[Selected Index],ROWS($BI$11:BI41)),"")</f>
        <v/>
      </c>
    </row>
    <row r="42" spans="1:62" ht="45" x14ac:dyDescent="0.25">
      <c r="A42" s="2" t="s">
        <v>36</v>
      </c>
      <c r="B42" s="8" t="s">
        <v>86</v>
      </c>
      <c r="C42" s="2" t="s">
        <v>33</v>
      </c>
      <c r="D42" s="2" t="s">
        <v>137</v>
      </c>
      <c r="E42" s="7">
        <v>42570</v>
      </c>
      <c r="F42" s="24">
        <v>0.10347222222222223</v>
      </c>
      <c r="G42" s="6" t="b">
        <f t="shared" si="0"/>
        <v>1</v>
      </c>
      <c r="H42" s="2"/>
      <c r="P42" s="2">
        <v>1</v>
      </c>
      <c r="BA42" s="2">
        <f>IF(OR('Query Content'!$C$2=Table1[[#This Row],[Content_Nickname]],'Query Content'!$C$2=""),1,0)</f>
        <v>1</v>
      </c>
      <c r="BB42" s="2">
        <f>IF(OR('Query Content'!$C$3=Table1[[#This Row],[Content Owner]],'Query Content'!$C$3=""),1,0)</f>
        <v>1</v>
      </c>
      <c r="BC42" s="2">
        <f ca="1">IF(DATEDIF(Table1[[#This Row],[Date Published]],NOW(),"m") &lt; 'Query Content'!$C$4+1,1,0)</f>
        <v>1</v>
      </c>
      <c r="BD42" s="2">
        <f>IF(OR('Query Content'!$C$5="",AND('Query Content'!$C$5="Core Monitoring",SUM(H42,M42,R42,W42,AB42,AG42,AL42,AQ42,AV42)&gt;0),AND('Query Content'!$C$5="Virtualization",SUM(I42,N42,S42,X42,AC42,AH42,AM42,AR42,AW42)&gt;0),AND('Query Content'!$C$5="DB",SUM(J42,O42,T42,Y42,AD42,AI42,AN42,AS42,AX42)&gt;0),AND('Query Content'!$C$5="APM",SUM(K42,P42,U42,Z42,AE42,AJ42,AO42,AT42,AY42)&gt;0),AND('Query Content'!$C$5="EUM",SUM(L42,Q42,V42,AA42,AF42,AK42,AP42,AU42,AZ42)&gt;0)),1,0)</f>
        <v>1</v>
      </c>
      <c r="BE42" s="15">
        <f>IF(OR('Query Content'!$C$6="",AND('Query Content'!$C$6="Foglight Administrator",SUM(Table1[[#This Row],[Foglight]:[EUM11]])&gt;0),AND('Query Content'!$C$6="Foglight End User",SUM(Table1[[#This Row],[Foglight12]:[EUM26]])&gt;0),AND('Query Content'!$C$6="Foglight Prospect",SUM(Table1[[#This Row],[Foglight27]:[EUM41]])&gt;0)),1,0)</f>
        <v>1</v>
      </c>
      <c r="BF42" s="15">
        <f>IF(OR('Query Content'!$C$7="",AND('Query Content'!$C$7="Basic",SUM(H42:L42,W42:AA42,AL42:AP42)&gt;0),AND('Query Content'!$C$7="Advanced",SUM(M42:Q42,AB42:AF42,AQ42:AU42)&gt;0),AND('Query Content'!$C$7="Custom",SUM(R42:V42,AG42:AK42,AV42:AZ42)&gt;0)),1,0)</f>
        <v>0</v>
      </c>
      <c r="BG42" s="15">
        <f ca="1">SUM(Table1[[#This Row],[Helper 1]:[Helper 6]])</f>
        <v>5</v>
      </c>
      <c r="BH42" s="15">
        <f>ROWS($BG$11:BG42)</f>
        <v>32</v>
      </c>
      <c r="BI42" s="15" t="str">
        <f ca="1">IF(Table1[[#This Row],[Helper Sum]]=6,Table1[[#This Row],[Index]],"")</f>
        <v/>
      </c>
      <c r="BJ42" s="15" t="str">
        <f ca="1">IFERROR(SMALL(Table1[Selected Index],ROWS($BI$11:BI42)),"")</f>
        <v/>
      </c>
    </row>
  </sheetData>
  <mergeCells count="12">
    <mergeCell ref="AM8:BA8"/>
    <mergeCell ref="AM9:AQ9"/>
    <mergeCell ref="AR9:AV9"/>
    <mergeCell ref="AW9:BA9"/>
    <mergeCell ref="I8:W8"/>
    <mergeCell ref="I9:M9"/>
    <mergeCell ref="N9:R9"/>
    <mergeCell ref="S9:W9"/>
    <mergeCell ref="X8:AL8"/>
    <mergeCell ref="X9:AB9"/>
    <mergeCell ref="AC9:AG9"/>
    <mergeCell ref="AH9:AL9"/>
  </mergeCells>
  <dataValidations count="4">
    <dataValidation type="custom" allowBlank="1" showInputMessage="1" showErrorMessage="1" sqref="B38:B42">
      <formula1>COUNTIF(B38:B71,B38)=1</formula1>
    </dataValidation>
    <dataValidation type="custom" allowBlank="1" showInputMessage="1" showErrorMessage="1" sqref="B11">
      <formula1>COUNTIF(B11:B41,B11)=1</formula1>
    </dataValidation>
    <dataValidation type="custom" allowBlank="1" showInputMessage="1" showErrorMessage="1" sqref="B12:B20">
      <formula1>COUNTIF(B12:B43,B12)=1</formula1>
    </dataValidation>
    <dataValidation type="custom" allowBlank="1" showInputMessage="1" showErrorMessage="1" sqref="B21:B37">
      <formula1>COUNTIF(B21:B53,B21)=1</formula1>
    </dataValidation>
  </dataValidations>
  <hyperlinks>
    <hyperlink ref="B24" r:id="rId1"/>
    <hyperlink ref="B40" r:id="rId2"/>
    <hyperlink ref="B15" r:id="rId3"/>
    <hyperlink ref="B13" r:id="rId4"/>
    <hyperlink ref="B12" r:id="rId5"/>
    <hyperlink ref="B41" r:id="rId6"/>
    <hyperlink ref="B32" r:id="rId7"/>
    <hyperlink ref="B19" r:id="rId8"/>
    <hyperlink ref="B37" r:id="rId9"/>
    <hyperlink ref="B29" r:id="rId10"/>
    <hyperlink ref="B34" r:id="rId11"/>
    <hyperlink ref="B14" r:id="rId12"/>
    <hyperlink ref="B30" r:id="rId13"/>
    <hyperlink ref="B35" r:id="rId14"/>
    <hyperlink ref="B11" r:id="rId15"/>
    <hyperlink ref="B27" r:id="rId16"/>
    <hyperlink ref="B21" r:id="rId17"/>
    <hyperlink ref="B18" r:id="rId18"/>
    <hyperlink ref="B20" r:id="rId19"/>
    <hyperlink ref="B42" r:id="rId20"/>
    <hyperlink ref="B16" r:id="rId21"/>
    <hyperlink ref="B39" r:id="rId22"/>
    <hyperlink ref="B26" r:id="rId23"/>
    <hyperlink ref="B25" r:id="rId24"/>
    <hyperlink ref="B23" r:id="rId25"/>
    <hyperlink ref="B38" r:id="rId26"/>
    <hyperlink ref="B31" r:id="rId27"/>
    <hyperlink ref="B33" r:id="rId28"/>
    <hyperlink ref="B28" r:id="rId29"/>
    <hyperlink ref="B22" r:id="rId30"/>
  </hyperlinks>
  <pageMargins left="0.7" right="0.7" top="0.75" bottom="0.75" header="0.3" footer="0.3"/>
  <pageSetup orientation="portrait" r:id="rId31"/>
  <tableParts count="1">
    <tablePart r:id="rId3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CE73A9A-3763-4CB0-AE74-E63467F3CAF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Query Content</vt:lpstr>
      <vt:lpstr>Content Data</vt:lpstr>
      <vt:lpstr>Sheet3</vt:lpstr>
      <vt:lpstr>Raw_Data</vt:lpstr>
      <vt:lpstr>Video_Table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2016-09-20T16:16:59Z</dcterms:created>
  <dcterms:modified xsi:type="dcterms:W3CDTF">2016-11-22T18:39:20Z</dcterms:modified>
</cp:coreProperties>
</file>